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team" sheetId="1" r:id="rId1"/>
    <sheet name="final" sheetId="2" r:id="rId2"/>
    <sheet name="jedn" sheetId="3" r:id="rId3"/>
  </sheets>
  <definedNames/>
  <calcPr fullCalcOnLoad="1"/>
</workbook>
</file>

<file path=xl/sharedStrings.xml><?xml version="1.0" encoding="utf-8"?>
<sst xmlns="http://schemas.openxmlformats.org/spreadsheetml/2006/main" count="328" uniqueCount="95">
  <si>
    <t>Nar.</t>
  </si>
  <si>
    <t>S</t>
  </si>
  <si>
    <t>1.</t>
  </si>
  <si>
    <t>2.</t>
  </si>
  <si>
    <t>3.</t>
  </si>
  <si>
    <t>5.</t>
  </si>
  <si>
    <t>6.</t>
  </si>
  <si>
    <t>7.</t>
  </si>
  <si>
    <t>8.</t>
  </si>
  <si>
    <t>A</t>
  </si>
  <si>
    <t>9.</t>
  </si>
  <si>
    <t>10.</t>
  </si>
  <si>
    <t>B</t>
  </si>
  <si>
    <t>Jana</t>
  </si>
  <si>
    <t>Komrsková</t>
  </si>
  <si>
    <t>Pálešová</t>
  </si>
  <si>
    <t>Kristýna</t>
  </si>
  <si>
    <t>11.</t>
  </si>
  <si>
    <t>12.</t>
  </si>
  <si>
    <t>13.</t>
  </si>
  <si>
    <t>14.</t>
  </si>
  <si>
    <t>CZE</t>
  </si>
  <si>
    <t>SUI</t>
  </si>
  <si>
    <t>GBR</t>
  </si>
  <si>
    <t>Šikulová</t>
  </si>
  <si>
    <t>Strnadová</t>
  </si>
  <si>
    <t>Martina</t>
  </si>
  <si>
    <t>Pechancová</t>
  </si>
  <si>
    <t>Nicole</t>
  </si>
  <si>
    <t>Verbová</t>
  </si>
  <si>
    <t>Eva</t>
  </si>
  <si>
    <t>Downie</t>
  </si>
  <si>
    <t>Rebecca</t>
  </si>
  <si>
    <t>Wing</t>
  </si>
  <si>
    <t>Clowes</t>
  </si>
  <si>
    <t>Hannah</t>
  </si>
  <si>
    <t>Jones</t>
  </si>
  <si>
    <t>Laura</t>
  </si>
  <si>
    <t>Williams</t>
  </si>
  <si>
    <t>Aisling</t>
  </si>
  <si>
    <t>King</t>
  </si>
  <si>
    <t>Marissa</t>
  </si>
  <si>
    <t>Alzina</t>
  </si>
  <si>
    <t>Lucia</t>
  </si>
  <si>
    <t>Tacchelli</t>
  </si>
  <si>
    <t>Voillat</t>
  </si>
  <si>
    <t>Margaux</t>
  </si>
  <si>
    <t>Zimmermann</t>
  </si>
  <si>
    <t>Yasmin</t>
  </si>
  <si>
    <t>Stämpfli</t>
  </si>
  <si>
    <t>Linda</t>
  </si>
  <si>
    <t>Fürst</t>
  </si>
  <si>
    <t>Carina</t>
  </si>
  <si>
    <t>AUT</t>
  </si>
  <si>
    <t>HUN</t>
  </si>
  <si>
    <t>Korcsmaros</t>
  </si>
  <si>
    <t>Eniko</t>
  </si>
  <si>
    <t>Gombas</t>
  </si>
  <si>
    <t>Nagel</t>
  </si>
  <si>
    <t>Dinah</t>
  </si>
  <si>
    <t>Rührlinger</t>
  </si>
  <si>
    <t>Andrea</t>
  </si>
  <si>
    <t>Nussbacher</t>
  </si>
  <si>
    <t>Kathrin</t>
  </si>
  <si>
    <t>State</t>
  </si>
  <si>
    <t>Name</t>
  </si>
  <si>
    <t>pos.</t>
  </si>
  <si>
    <t>BRNO 3.8.2007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</si>
  <si>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</si>
  <si>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</si>
  <si>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</si>
  <si>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</si>
  <si>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</si>
  <si>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</si>
  <si>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</si>
  <si>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</si>
  <si>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</si>
  <si>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</si>
  <si>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</si>
  <si>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Grosch</t>
  </si>
  <si>
    <t>Hanna</t>
  </si>
  <si>
    <t xml:space="preserve">MU  GBR - SUI - CZE </t>
  </si>
  <si>
    <t>Roberts</t>
  </si>
  <si>
    <t>Melanie</t>
  </si>
  <si>
    <t>BRNO 4.8.2007</t>
  </si>
  <si>
    <t>FINAL</t>
  </si>
  <si>
    <t>pos</t>
  </si>
  <si>
    <t>Srážky B1</t>
  </si>
  <si>
    <t>Srážky B2</t>
  </si>
  <si>
    <t>Srážky B3</t>
  </si>
  <si>
    <t>Srážky B4</t>
  </si>
  <si>
    <t>Průměr srážek</t>
  </si>
  <si>
    <t>Přídavné srážky</t>
  </si>
  <si>
    <t>f</t>
  </si>
  <si>
    <t>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</si>
</sst>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2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6"/>
      <name val="Symbol"/>
      <family val="1"/>
    </font>
    <font>
      <b/>
      <sz val="5"/>
      <name val="Arial CE"/>
      <family val="2"/>
    </font>
    <font>
      <sz val="8"/>
      <name val="Arial CE"/>
      <family val="0"/>
    </font>
    <font>
      <i/>
      <sz val="22"/>
      <name val="Symbol"/>
      <family val="1"/>
    </font>
    <font>
      <b/>
      <sz val="9"/>
      <name val="Arial"/>
      <family val="2"/>
    </font>
    <font>
      <sz val="14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1" fillId="0" borderId="7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7" fontId="11" fillId="0" borderId="1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4" fillId="0" borderId="25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4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12" fillId="0" borderId="27" xfId="0" applyFont="1" applyBorder="1" applyAlignment="1">
      <alignment horizontal="left"/>
    </xf>
    <xf numFmtId="165" fontId="16" fillId="0" borderId="0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167" fontId="19" fillId="0" borderId="18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2" fontId="21" fillId="0" borderId="25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167" fontId="19" fillId="0" borderId="12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2" fontId="21" fillId="0" borderId="26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167" fontId="19" fillId="0" borderId="37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67" fontId="21" fillId="0" borderId="37" xfId="0" applyNumberFormat="1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40" xfId="0" applyFont="1" applyBorder="1" applyAlignment="1">
      <alignment/>
    </xf>
    <xf numFmtId="2" fontId="21" fillId="0" borderId="4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2" fontId="21" fillId="0" borderId="21" xfId="0" applyNumberFormat="1" applyFont="1" applyBorder="1" applyAlignment="1">
      <alignment horizontal="center"/>
    </xf>
    <xf numFmtId="0" fontId="9" fillId="0" borderId="13" xfId="0" applyFont="1" applyFill="1" applyBorder="1" applyAlignment="1">
      <alignment/>
    </xf>
    <xf numFmtId="2" fontId="21" fillId="0" borderId="23" xfId="0" applyNumberFormat="1" applyFont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8" xfId="0" applyFont="1" applyBorder="1" applyAlignment="1">
      <alignment/>
    </xf>
    <xf numFmtId="2" fontId="21" fillId="0" borderId="2" xfId="0" applyNumberFormat="1" applyFont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7" fontId="21" fillId="0" borderId="12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1" fillId="0" borderId="26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1" fillId="0" borderId="41" xfId="0" applyFont="1" applyFill="1" applyBorder="1" applyAlignment="1">
      <alignment/>
    </xf>
    <xf numFmtId="0" fontId="9" fillId="0" borderId="45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0" fillId="0" borderId="46" xfId="0" applyNumberFormat="1" applyFont="1" applyBorder="1" applyAlignment="1">
      <alignment horizontal="center" vertical="center"/>
    </xf>
    <xf numFmtId="2" fontId="20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png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Relationship Id="rId4" Type="http://schemas.openxmlformats.org/officeDocument/2006/relationships/image" Target="../media/image1.pn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pn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28575</xdr:rowOff>
    </xdr:from>
    <xdr:to>
      <xdr:col>6</xdr:col>
      <xdr:colOff>600075</xdr:colOff>
      <xdr:row>10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6478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28575</xdr:rowOff>
    </xdr:from>
    <xdr:to>
      <xdr:col>3</xdr:col>
      <xdr:colOff>590550</xdr:colOff>
      <xdr:row>10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524125" y="1647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38100</xdr:rowOff>
    </xdr:from>
    <xdr:to>
      <xdr:col>4</xdr:col>
      <xdr:colOff>676275</xdr:colOff>
      <xdr:row>9</xdr:row>
      <xdr:rowOff>438150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65735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38100</xdr:rowOff>
    </xdr:from>
    <xdr:to>
      <xdr:col>5</xdr:col>
      <xdr:colOff>638175</xdr:colOff>
      <xdr:row>9</xdr:row>
      <xdr:rowOff>419100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6573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66675</xdr:rowOff>
    </xdr:from>
    <xdr:to>
      <xdr:col>1</xdr:col>
      <xdr:colOff>952500</xdr:colOff>
      <xdr:row>8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2385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</xdr:row>
      <xdr:rowOff>9525</xdr:rowOff>
    </xdr:from>
    <xdr:to>
      <xdr:col>7</xdr:col>
      <xdr:colOff>819150</xdr:colOff>
      <xdr:row>8</xdr:row>
      <xdr:rowOff>104775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26670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5</xdr:row>
      <xdr:rowOff>9525</xdr:rowOff>
    </xdr:from>
    <xdr:to>
      <xdr:col>7</xdr:col>
      <xdr:colOff>276225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478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26</xdr:row>
      <xdr:rowOff>828675</xdr:rowOff>
    </xdr:from>
    <xdr:to>
      <xdr:col>7</xdr:col>
      <xdr:colOff>295275</xdr:colOff>
      <xdr:row>28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62579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13</xdr:col>
      <xdr:colOff>552450</xdr:colOff>
      <xdr:row>4</xdr:row>
      <xdr:rowOff>152400</xdr:rowOff>
    </xdr:to>
    <xdr:pic>
      <xdr:nvPicPr>
        <xdr:cNvPr id="3" name="Picture 10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0"/>
          <a:ext cx="1514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114300</xdr:rowOff>
    </xdr:from>
    <xdr:to>
      <xdr:col>2</xdr:col>
      <xdr:colOff>142875</xdr:colOff>
      <xdr:row>3</xdr:row>
      <xdr:rowOff>266700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143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39</xdr:row>
      <xdr:rowOff>19050</xdr:rowOff>
    </xdr:from>
    <xdr:to>
      <xdr:col>7</xdr:col>
      <xdr:colOff>333375</xdr:colOff>
      <xdr:row>39</xdr:row>
      <xdr:rowOff>428625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90582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51</xdr:row>
      <xdr:rowOff>66675</xdr:rowOff>
    </xdr:from>
    <xdr:to>
      <xdr:col>7</xdr:col>
      <xdr:colOff>314325</xdr:colOff>
      <xdr:row>53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1246822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B28" sqref="B28"/>
    </sheetView>
  </sheetViews>
  <sheetFormatPr defaultColWidth="9.00390625" defaultRowHeight="12.75"/>
  <cols>
    <col min="1" max="1" width="6.125" style="0" customWidth="1"/>
    <col min="2" max="2" width="17.375" style="0" customWidth="1"/>
    <col min="8" max="8" width="11.75390625" style="0" customWidth="1"/>
  </cols>
  <sheetData>
    <row r="1" spans="1:8" ht="20.25">
      <c r="A1" s="169" t="s">
        <v>81</v>
      </c>
      <c r="B1" s="169"/>
      <c r="C1" s="169"/>
      <c r="D1" s="169"/>
      <c r="E1" s="169"/>
      <c r="F1" s="169"/>
      <c r="G1" s="169"/>
      <c r="H1" s="169"/>
    </row>
    <row r="5" spans="1:8" ht="18">
      <c r="A5" s="170" t="s">
        <v>67</v>
      </c>
      <c r="B5" s="170"/>
      <c r="C5" s="170"/>
      <c r="D5" s="170"/>
      <c r="E5" s="170"/>
      <c r="F5" s="170"/>
      <c r="G5" s="170"/>
      <c r="H5" s="170"/>
    </row>
    <row r="10" spans="1:8" ht="34.5" customHeight="1">
      <c r="A10" s="47"/>
      <c r="B10" s="48"/>
      <c r="C10" s="36"/>
      <c r="H10" s="49" t="s">
        <v>1</v>
      </c>
    </row>
    <row r="11" spans="1:8" ht="12" customHeight="1">
      <c r="A11" s="47"/>
      <c r="H11" s="81"/>
    </row>
    <row r="12" spans="1:8" ht="17.25" customHeight="1">
      <c r="A12" s="53" t="s">
        <v>2</v>
      </c>
      <c r="B12" s="66" t="s">
        <v>23</v>
      </c>
      <c r="C12" s="51"/>
      <c r="D12" s="52"/>
      <c r="E12" s="52"/>
      <c r="F12" s="52"/>
      <c r="G12" s="52"/>
      <c r="H12" s="81"/>
    </row>
    <row r="13" spans="1:10" ht="17.25" customHeight="1">
      <c r="A13" s="53"/>
      <c r="B13" s="63" t="s">
        <v>31</v>
      </c>
      <c r="C13" s="35" t="s">
        <v>32</v>
      </c>
      <c r="D13" s="54"/>
      <c r="E13" s="55">
        <v>14.35</v>
      </c>
      <c r="F13" s="55"/>
      <c r="G13" s="55"/>
      <c r="H13" s="81"/>
      <c r="I13" s="56"/>
      <c r="J13" s="57"/>
    </row>
    <row r="14" spans="1:10" ht="17.25" customHeight="1">
      <c r="A14" s="53"/>
      <c r="B14" s="63" t="s">
        <v>33</v>
      </c>
      <c r="C14" s="35" t="s">
        <v>32</v>
      </c>
      <c r="D14" s="54">
        <v>14.55</v>
      </c>
      <c r="E14" s="55">
        <v>13.95</v>
      </c>
      <c r="F14" s="55">
        <v>14.45</v>
      </c>
      <c r="G14" s="55">
        <v>13.65</v>
      </c>
      <c r="H14" s="81"/>
      <c r="I14" s="56"/>
      <c r="J14" s="57"/>
    </row>
    <row r="15" spans="1:10" ht="17.25" customHeight="1">
      <c r="A15" s="53"/>
      <c r="B15" s="63" t="s">
        <v>34</v>
      </c>
      <c r="C15" s="35" t="s">
        <v>35</v>
      </c>
      <c r="D15" s="54">
        <v>14.3</v>
      </c>
      <c r="E15" s="55">
        <v>14</v>
      </c>
      <c r="F15" s="55">
        <v>13.2</v>
      </c>
      <c r="G15" s="55">
        <v>13.95</v>
      </c>
      <c r="H15" s="81"/>
      <c r="I15" s="56"/>
      <c r="J15" s="57"/>
    </row>
    <row r="16" spans="1:10" ht="17.25" customHeight="1">
      <c r="A16" s="53"/>
      <c r="B16" s="63" t="s">
        <v>36</v>
      </c>
      <c r="C16" s="35" t="s">
        <v>37</v>
      </c>
      <c r="D16" s="54">
        <v>13.75</v>
      </c>
      <c r="E16" s="55">
        <v>13.55</v>
      </c>
      <c r="F16" s="55">
        <v>14.9</v>
      </c>
      <c r="G16" s="55">
        <v>13.85</v>
      </c>
      <c r="H16" s="81"/>
      <c r="I16" s="56"/>
      <c r="J16" s="57"/>
    </row>
    <row r="17" spans="1:10" ht="17.25" customHeight="1">
      <c r="A17" s="53"/>
      <c r="B17" s="63" t="s">
        <v>38</v>
      </c>
      <c r="C17" s="35" t="s">
        <v>39</v>
      </c>
      <c r="D17" s="55">
        <v>14.1</v>
      </c>
      <c r="E17" s="55">
        <v>14.35</v>
      </c>
      <c r="F17" s="55">
        <v>13.75</v>
      </c>
      <c r="G17" s="55">
        <v>13.7</v>
      </c>
      <c r="H17" s="81"/>
      <c r="I17" s="56"/>
      <c r="J17" s="57"/>
    </row>
    <row r="18" spans="1:10" ht="17.25" customHeight="1" thickBot="1">
      <c r="A18" s="53"/>
      <c r="B18" s="63" t="s">
        <v>40</v>
      </c>
      <c r="C18" s="35" t="s">
        <v>41</v>
      </c>
      <c r="D18" s="58">
        <v>14.55</v>
      </c>
      <c r="E18" s="58"/>
      <c r="F18" s="58">
        <v>14.25</v>
      </c>
      <c r="G18" s="58">
        <v>13.45</v>
      </c>
      <c r="H18" s="81"/>
      <c r="I18" s="56"/>
      <c r="J18" s="57"/>
    </row>
    <row r="19" spans="1:10" ht="17.25" customHeight="1">
      <c r="A19" s="53"/>
      <c r="B19" s="50"/>
      <c r="C19" s="51"/>
      <c r="D19" s="59">
        <f>SUM(D13:D18)-MIN(D13:D18)</f>
        <v>57.5</v>
      </c>
      <c r="E19" s="59">
        <f>SUM(E13:E18)-MIN(E13:E18)</f>
        <v>56.64999999999999</v>
      </c>
      <c r="F19" s="59">
        <f>SUM(F13:F18)-MIN(F13:F18)</f>
        <v>57.349999999999994</v>
      </c>
      <c r="G19" s="59">
        <f>SUM(G13:G18)-MIN(G13:G18)</f>
        <v>55.150000000000006</v>
      </c>
      <c r="H19" s="60">
        <f>SUM(D19:G19)</f>
        <v>226.65</v>
      </c>
      <c r="I19" s="56"/>
      <c r="J19" s="57"/>
    </row>
    <row r="20" spans="1:10" ht="12" customHeight="1">
      <c r="A20" s="53"/>
      <c r="B20" s="50"/>
      <c r="C20" s="51"/>
      <c r="D20" s="52"/>
      <c r="E20" s="52"/>
      <c r="F20" s="52"/>
      <c r="G20" s="52"/>
      <c r="H20" s="81"/>
      <c r="I20" s="56"/>
      <c r="J20" s="57"/>
    </row>
    <row r="21" spans="1:10" ht="17.25" customHeight="1">
      <c r="A21" s="53" t="s">
        <v>3</v>
      </c>
      <c r="B21" s="66" t="s">
        <v>21</v>
      </c>
      <c r="C21" s="51"/>
      <c r="D21" s="52"/>
      <c r="E21" s="52"/>
      <c r="F21" s="52"/>
      <c r="G21" s="52"/>
      <c r="H21" s="81"/>
      <c r="I21" s="56"/>
      <c r="J21" s="57"/>
    </row>
    <row r="22" spans="1:10" s="48" customFormat="1" ht="17.25" customHeight="1">
      <c r="A22" s="53"/>
      <c r="B22" s="63" t="s">
        <v>14</v>
      </c>
      <c r="C22" s="35" t="s">
        <v>13</v>
      </c>
      <c r="D22" s="54">
        <v>14.4</v>
      </c>
      <c r="E22" s="55">
        <v>14.4</v>
      </c>
      <c r="F22" s="55">
        <v>13.65</v>
      </c>
      <c r="G22" s="55">
        <v>13.6</v>
      </c>
      <c r="H22" s="81"/>
      <c r="I22" s="56"/>
      <c r="J22" s="57"/>
    </row>
    <row r="23" spans="1:10" s="61" customFormat="1" ht="17.25" customHeight="1">
      <c r="A23" s="53"/>
      <c r="B23" s="63" t="s">
        <v>24</v>
      </c>
      <c r="C23" s="35" t="s">
        <v>13</v>
      </c>
      <c r="D23" s="54">
        <v>12.6</v>
      </c>
      <c r="E23" s="55">
        <v>13.4</v>
      </c>
      <c r="F23" s="55">
        <v>14.1</v>
      </c>
      <c r="G23" s="55">
        <v>13.7</v>
      </c>
      <c r="H23" s="81"/>
      <c r="I23" s="56"/>
      <c r="J23" s="57"/>
    </row>
    <row r="24" spans="1:10" s="61" customFormat="1" ht="17.25" customHeight="1">
      <c r="A24" s="53"/>
      <c r="B24" s="63" t="s">
        <v>15</v>
      </c>
      <c r="C24" s="35" t="s">
        <v>16</v>
      </c>
      <c r="D24" s="54">
        <v>14.05</v>
      </c>
      <c r="E24" s="55">
        <v>15.5</v>
      </c>
      <c r="F24" s="55">
        <v>12.9</v>
      </c>
      <c r="G24" s="55">
        <v>13.15</v>
      </c>
      <c r="H24" s="81"/>
      <c r="I24" s="56"/>
      <c r="J24" s="57"/>
    </row>
    <row r="25" spans="1:10" s="61" customFormat="1" ht="17.25" customHeight="1">
      <c r="A25" s="53"/>
      <c r="B25" s="63" t="s">
        <v>25</v>
      </c>
      <c r="C25" s="35" t="s">
        <v>26</v>
      </c>
      <c r="D25" s="54">
        <v>13.75</v>
      </c>
      <c r="E25" s="55">
        <v>13.7</v>
      </c>
      <c r="F25" s="55"/>
      <c r="G25" s="55"/>
      <c r="H25" s="81"/>
      <c r="I25" s="56"/>
      <c r="J25" s="57"/>
    </row>
    <row r="26" spans="1:8" ht="15.75">
      <c r="A26" s="53"/>
      <c r="B26" s="63" t="s">
        <v>27</v>
      </c>
      <c r="C26" s="35" t="s">
        <v>28</v>
      </c>
      <c r="D26" s="55">
        <v>13.85</v>
      </c>
      <c r="E26" s="55">
        <v>14.7</v>
      </c>
      <c r="F26" s="55">
        <v>14.55</v>
      </c>
      <c r="G26" s="55">
        <v>14.15</v>
      </c>
      <c r="H26" s="81"/>
    </row>
    <row r="27" spans="1:8" ht="16.5" thickBot="1">
      <c r="A27" s="53"/>
      <c r="B27" s="64" t="s">
        <v>29</v>
      </c>
      <c r="C27" s="65" t="s">
        <v>30</v>
      </c>
      <c r="D27" s="58"/>
      <c r="E27" s="58"/>
      <c r="F27" s="58">
        <v>13.4</v>
      </c>
      <c r="G27" s="58">
        <v>13.55</v>
      </c>
      <c r="H27" s="81"/>
    </row>
    <row r="28" spans="1:8" ht="18">
      <c r="A28" s="53"/>
      <c r="B28" s="50"/>
      <c r="C28" s="51"/>
      <c r="D28" s="59">
        <f>SUM(D22:D27)-MIN(D22:D27)</f>
        <v>56.04999999999999</v>
      </c>
      <c r="E28" s="59">
        <f>SUM(E22:E27)-MIN(E22:E27)</f>
        <v>58.300000000000004</v>
      </c>
      <c r="F28" s="59">
        <f>SUM(F22:F27)-MIN(F22:F27)</f>
        <v>55.70000000000001</v>
      </c>
      <c r="G28" s="59">
        <f>SUM(G22:G27)-MIN(G22:G27)</f>
        <v>54.99999999999999</v>
      </c>
      <c r="H28" s="60">
        <f>SUM(D28:G28)</f>
        <v>225.05</v>
      </c>
    </row>
    <row r="29" spans="2:8" ht="15">
      <c r="B29" s="61"/>
      <c r="C29" s="61"/>
      <c r="D29" s="61"/>
      <c r="E29" s="61"/>
      <c r="F29" s="61"/>
      <c r="G29" s="61"/>
      <c r="H29" s="81"/>
    </row>
    <row r="30" spans="1:8" ht="18">
      <c r="A30" s="53" t="s">
        <v>4</v>
      </c>
      <c r="B30" s="66" t="s">
        <v>22</v>
      </c>
      <c r="C30" s="51"/>
      <c r="D30" s="52"/>
      <c r="E30" s="52"/>
      <c r="F30" s="52"/>
      <c r="G30" s="52"/>
      <c r="H30" s="81"/>
    </row>
    <row r="31" spans="1:8" ht="15.75">
      <c r="A31" s="53"/>
      <c r="B31" s="63" t="s">
        <v>42</v>
      </c>
      <c r="C31" s="35" t="s">
        <v>37</v>
      </c>
      <c r="D31" s="54"/>
      <c r="E31" s="55">
        <v>13.3</v>
      </c>
      <c r="F31" s="55">
        <v>12.6</v>
      </c>
      <c r="G31" s="55">
        <v>12.95</v>
      </c>
      <c r="H31" s="81"/>
    </row>
    <row r="32" spans="1:8" ht="15.75">
      <c r="A32" s="53"/>
      <c r="B32" s="63" t="s">
        <v>44</v>
      </c>
      <c r="C32" s="35" t="s">
        <v>43</v>
      </c>
      <c r="D32" s="54">
        <v>14</v>
      </c>
      <c r="E32" s="55">
        <v>13.3</v>
      </c>
      <c r="F32" s="55"/>
      <c r="G32" s="55"/>
      <c r="H32" s="81"/>
    </row>
    <row r="33" spans="1:8" ht="15.75">
      <c r="A33" s="53"/>
      <c r="B33" s="63" t="s">
        <v>45</v>
      </c>
      <c r="C33" s="35" t="s">
        <v>46</v>
      </c>
      <c r="D33" s="54">
        <v>13.1</v>
      </c>
      <c r="E33" s="55">
        <v>11.75</v>
      </c>
      <c r="F33" s="55">
        <v>11.7</v>
      </c>
      <c r="G33" s="55">
        <v>12.8</v>
      </c>
      <c r="H33" s="81"/>
    </row>
    <row r="34" spans="1:8" ht="15.75">
      <c r="A34" s="53"/>
      <c r="B34" s="63" t="s">
        <v>47</v>
      </c>
      <c r="C34" s="35" t="s">
        <v>48</v>
      </c>
      <c r="D34" s="54">
        <v>13.8</v>
      </c>
      <c r="E34" s="55">
        <v>12.3</v>
      </c>
      <c r="F34" s="55">
        <v>13.7</v>
      </c>
      <c r="G34" s="55">
        <v>13.4</v>
      </c>
      <c r="H34" s="81"/>
    </row>
    <row r="35" spans="1:8" ht="15.75">
      <c r="A35" s="53"/>
      <c r="B35" s="63" t="s">
        <v>49</v>
      </c>
      <c r="C35" s="35" t="s">
        <v>50</v>
      </c>
      <c r="D35" s="55">
        <v>13.25</v>
      </c>
      <c r="E35" s="55"/>
      <c r="F35" s="55">
        <v>12.65</v>
      </c>
      <c r="G35" s="55">
        <v>13.5</v>
      </c>
      <c r="H35" s="81"/>
    </row>
    <row r="36" spans="1:8" ht="16.5" thickBot="1">
      <c r="A36" s="53"/>
      <c r="B36" s="64" t="s">
        <v>51</v>
      </c>
      <c r="C36" s="62" t="s">
        <v>52</v>
      </c>
      <c r="D36" s="58">
        <v>13.35</v>
      </c>
      <c r="E36" s="58">
        <v>10</v>
      </c>
      <c r="F36" s="58">
        <v>12.4</v>
      </c>
      <c r="G36" s="58">
        <v>13.4</v>
      </c>
      <c r="H36" s="81"/>
    </row>
    <row r="37" spans="1:8" ht="18">
      <c r="A37" s="53"/>
      <c r="B37" s="50"/>
      <c r="C37" s="51"/>
      <c r="D37" s="59">
        <f>SUM(D31:D36)-MIN(D31:D36)</f>
        <v>54.4</v>
      </c>
      <c r="E37" s="59">
        <f>SUM(E31:E36)-MIN(E31:E36)</f>
        <v>50.650000000000006</v>
      </c>
      <c r="F37" s="59">
        <f>SUM(F31:F36)-MIN(F31:F36)</f>
        <v>51.349999999999994</v>
      </c>
      <c r="G37" s="59">
        <f>SUM(G31:G36)-MIN(G31:G36)</f>
        <v>53.25</v>
      </c>
      <c r="H37" s="60">
        <f>SUM(D37:G37)</f>
        <v>209.65</v>
      </c>
    </row>
  </sheetData>
  <mergeCells count="2">
    <mergeCell ref="A1:H1"/>
    <mergeCell ref="A5:H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P13" sqref="P13"/>
    </sheetView>
  </sheetViews>
  <sheetFormatPr defaultColWidth="9.00390625" defaultRowHeight="12.75"/>
  <cols>
    <col min="1" max="1" width="4.125" style="36" customWidth="1"/>
    <col min="2" max="2" width="14.25390625" style="0" customWidth="1"/>
    <col min="3" max="3" width="7.00390625" style="0" customWidth="1"/>
    <col min="4" max="4" width="6.00390625" style="0" customWidth="1"/>
    <col min="5" max="5" width="7.00390625" style="0" customWidth="1"/>
    <col min="6" max="9" width="7.125" style="0" customWidth="1"/>
    <col min="10" max="10" width="7.00390625" style="0" customWidth="1"/>
    <col min="11" max="11" width="5.75390625" style="0" customWidth="1"/>
    <col min="12" max="12" width="6.125" style="0" customWidth="1"/>
    <col min="13" max="13" width="7.375" style="0" customWidth="1"/>
    <col min="14" max="14" width="8.25390625" style="36" customWidth="1"/>
  </cols>
  <sheetData>
    <row r="1" spans="1:14" ht="30" customHeight="1">
      <c r="A1" s="169" t="s">
        <v>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30" customHeight="1"/>
    <row r="3" spans="1:14" s="7" customFormat="1" ht="20.25">
      <c r="A3" s="169" t="s">
        <v>84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22.5" customHeight="1">
      <c r="A4" s="186" t="s">
        <v>85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6.25" customHeight="1">
      <c r="A5" s="2"/>
      <c r="B5" s="3"/>
      <c r="C5" s="7"/>
      <c r="D5" s="24"/>
      <c r="E5" s="7"/>
      <c r="F5" s="24"/>
      <c r="G5" s="7"/>
      <c r="H5" s="7"/>
      <c r="I5" s="7"/>
      <c r="J5" s="7"/>
      <c r="K5" s="7"/>
      <c r="L5" s="7"/>
      <c r="M5" s="7"/>
      <c r="N5" s="4"/>
    </row>
    <row r="6" spans="1:14" ht="21" customHeight="1">
      <c r="A6" s="2"/>
      <c r="B6" s="3"/>
      <c r="C6" s="7"/>
      <c r="D6" s="24"/>
      <c r="E6" s="7"/>
      <c r="F6" s="24"/>
      <c r="G6" s="7"/>
      <c r="H6" s="7"/>
      <c r="I6" s="7"/>
      <c r="J6" s="7"/>
      <c r="K6" s="7"/>
      <c r="L6" s="7"/>
      <c r="M6" s="7"/>
      <c r="N6" s="4"/>
    </row>
    <row r="7" ht="12.75" customHeight="1" thickBot="1"/>
    <row r="8" spans="1:14" ht="30" customHeight="1" thickBot="1">
      <c r="A8" s="84" t="s">
        <v>86</v>
      </c>
      <c r="B8" s="173" t="s">
        <v>65</v>
      </c>
      <c r="C8" s="174"/>
      <c r="D8" s="84" t="s">
        <v>64</v>
      </c>
      <c r="E8" s="85" t="s">
        <v>9</v>
      </c>
      <c r="F8" s="86" t="s">
        <v>87</v>
      </c>
      <c r="G8" s="86" t="s">
        <v>88</v>
      </c>
      <c r="H8" s="86" t="s">
        <v>89</v>
      </c>
      <c r="I8" s="86" t="s">
        <v>90</v>
      </c>
      <c r="J8" s="87" t="s">
        <v>91</v>
      </c>
      <c r="K8" s="88" t="s">
        <v>12</v>
      </c>
      <c r="L8" s="87" t="s">
        <v>92</v>
      </c>
      <c r="M8" s="89" t="s">
        <v>1</v>
      </c>
      <c r="N8" s="90" t="s">
        <v>93</v>
      </c>
    </row>
    <row r="9" spans="1:14" ht="12.75">
      <c r="A9" s="175" t="s">
        <v>2</v>
      </c>
      <c r="B9" s="177" t="s">
        <v>14</v>
      </c>
      <c r="C9" s="179" t="s">
        <v>13</v>
      </c>
      <c r="D9" s="181" t="s">
        <v>21</v>
      </c>
      <c r="E9" s="91">
        <v>5.2</v>
      </c>
      <c r="F9" s="92">
        <v>0.5</v>
      </c>
      <c r="G9" s="92">
        <v>0.5</v>
      </c>
      <c r="H9" s="92">
        <v>0.6</v>
      </c>
      <c r="I9" s="92">
        <v>0.5</v>
      </c>
      <c r="J9" s="92">
        <f aca="true" t="shared" si="0" ref="J9:J22">(SUM(F9:I9)-MAX(F9:I9)-MIN(F9:I9))/2</f>
        <v>0.5</v>
      </c>
      <c r="K9" s="93">
        <f aca="true" t="shared" si="1" ref="K9:K22">10-J9</f>
        <v>9.5</v>
      </c>
      <c r="L9" s="94"/>
      <c r="M9" s="95">
        <f aca="true" t="shared" si="2" ref="M9:M16">E9+K9-L9</f>
        <v>14.7</v>
      </c>
      <c r="N9" s="171">
        <f>AVERAGE(M9:M10)</f>
        <v>14.575</v>
      </c>
    </row>
    <row r="10" spans="1:14" ht="13.5" thickBot="1">
      <c r="A10" s="176"/>
      <c r="B10" s="183"/>
      <c r="C10" s="184"/>
      <c r="D10" s="185"/>
      <c r="E10" s="96">
        <v>5</v>
      </c>
      <c r="F10" s="97">
        <v>0.4</v>
      </c>
      <c r="G10" s="97">
        <v>0.6</v>
      </c>
      <c r="H10" s="97">
        <v>0.6</v>
      </c>
      <c r="I10" s="97">
        <v>0.5</v>
      </c>
      <c r="J10" s="98">
        <f t="shared" si="0"/>
        <v>0.55</v>
      </c>
      <c r="K10" s="99">
        <f t="shared" si="1"/>
        <v>9.45</v>
      </c>
      <c r="L10" s="100"/>
      <c r="M10" s="101">
        <f t="shared" si="2"/>
        <v>14.45</v>
      </c>
      <c r="N10" s="172"/>
    </row>
    <row r="11" spans="1:14" ht="12.75">
      <c r="A11" s="175" t="s">
        <v>3</v>
      </c>
      <c r="B11" s="177" t="s">
        <v>40</v>
      </c>
      <c r="C11" s="179" t="s">
        <v>41</v>
      </c>
      <c r="D11" s="181" t="s">
        <v>23</v>
      </c>
      <c r="E11" s="91">
        <v>5.7</v>
      </c>
      <c r="F11" s="92">
        <v>1.1</v>
      </c>
      <c r="G11" s="92">
        <v>0.8</v>
      </c>
      <c r="H11" s="92">
        <v>1.1</v>
      </c>
      <c r="I11" s="92">
        <v>1</v>
      </c>
      <c r="J11" s="92">
        <f t="shared" si="0"/>
        <v>1.0499999999999998</v>
      </c>
      <c r="K11" s="93">
        <f>10-J11</f>
        <v>8.95</v>
      </c>
      <c r="L11" s="94"/>
      <c r="M11" s="95">
        <f t="shared" si="2"/>
        <v>14.649999999999999</v>
      </c>
      <c r="N11" s="171">
        <f>AVERAGE(M11:M12)</f>
        <v>14.399999999999999</v>
      </c>
    </row>
    <row r="12" spans="1:14" ht="13.5" thickBot="1">
      <c r="A12" s="176"/>
      <c r="B12" s="178"/>
      <c r="C12" s="180"/>
      <c r="D12" s="182"/>
      <c r="E12" s="96">
        <v>5</v>
      </c>
      <c r="F12" s="97">
        <v>1.1</v>
      </c>
      <c r="G12" s="97">
        <v>0.7</v>
      </c>
      <c r="H12" s="97">
        <v>1</v>
      </c>
      <c r="I12" s="97">
        <v>0.7</v>
      </c>
      <c r="J12" s="98">
        <f t="shared" si="0"/>
        <v>0.85</v>
      </c>
      <c r="K12" s="99">
        <f>10-J12</f>
        <v>9.15</v>
      </c>
      <c r="L12" s="100"/>
      <c r="M12" s="101">
        <f t="shared" si="2"/>
        <v>14.15</v>
      </c>
      <c r="N12" s="172"/>
    </row>
    <row r="13" spans="1:14" ht="12.75">
      <c r="A13" s="175" t="s">
        <v>4</v>
      </c>
      <c r="B13" s="177" t="s">
        <v>57</v>
      </c>
      <c r="C13" s="179" t="s">
        <v>37</v>
      </c>
      <c r="D13" s="181" t="s">
        <v>54</v>
      </c>
      <c r="E13" s="91">
        <v>4.6</v>
      </c>
      <c r="F13" s="92">
        <v>0.6</v>
      </c>
      <c r="G13" s="92">
        <v>0.6</v>
      </c>
      <c r="H13" s="92">
        <v>0.7</v>
      </c>
      <c r="I13" s="92">
        <v>0.6</v>
      </c>
      <c r="J13" s="92">
        <f t="shared" si="0"/>
        <v>0.6000000000000001</v>
      </c>
      <c r="K13" s="93">
        <f>10-J13</f>
        <v>9.4</v>
      </c>
      <c r="L13" s="94"/>
      <c r="M13" s="95">
        <f t="shared" si="2"/>
        <v>14</v>
      </c>
      <c r="N13" s="171">
        <f>AVERAGE(M13:M14)</f>
        <v>13.899999999999999</v>
      </c>
    </row>
    <row r="14" spans="1:14" ht="13.5" thickBot="1">
      <c r="A14" s="176"/>
      <c r="B14" s="178"/>
      <c r="C14" s="180"/>
      <c r="D14" s="182"/>
      <c r="E14" s="96">
        <v>4.6</v>
      </c>
      <c r="F14" s="97">
        <v>0.8</v>
      </c>
      <c r="G14" s="97">
        <v>0.8</v>
      </c>
      <c r="H14" s="97">
        <v>1</v>
      </c>
      <c r="I14" s="97">
        <v>0.5</v>
      </c>
      <c r="J14" s="98">
        <f t="shared" si="0"/>
        <v>0.8</v>
      </c>
      <c r="K14" s="99">
        <f>10-J14</f>
        <v>9.2</v>
      </c>
      <c r="L14" s="100"/>
      <c r="M14" s="101">
        <f t="shared" si="2"/>
        <v>13.799999999999999</v>
      </c>
      <c r="N14" s="172"/>
    </row>
    <row r="15" spans="1:14" ht="12.75">
      <c r="A15" s="175" t="s">
        <v>4</v>
      </c>
      <c r="B15" s="177" t="s">
        <v>24</v>
      </c>
      <c r="C15" s="179" t="s">
        <v>13</v>
      </c>
      <c r="D15" s="181" t="s">
        <v>21</v>
      </c>
      <c r="E15" s="91">
        <v>5</v>
      </c>
      <c r="F15" s="92">
        <v>0.8</v>
      </c>
      <c r="G15" s="92">
        <v>1</v>
      </c>
      <c r="H15" s="92">
        <v>0.9</v>
      </c>
      <c r="I15" s="92">
        <v>0.9</v>
      </c>
      <c r="J15" s="92">
        <f t="shared" si="0"/>
        <v>0.9</v>
      </c>
      <c r="K15" s="93">
        <f t="shared" si="1"/>
        <v>9.1</v>
      </c>
      <c r="L15" s="94"/>
      <c r="M15" s="95">
        <f t="shared" si="2"/>
        <v>14.1</v>
      </c>
      <c r="N15" s="171">
        <f>AVERAGE(M15:M16)</f>
        <v>13.899999999999999</v>
      </c>
    </row>
    <row r="16" spans="1:14" ht="13.5" thickBot="1">
      <c r="A16" s="176"/>
      <c r="B16" s="183"/>
      <c r="C16" s="184"/>
      <c r="D16" s="185"/>
      <c r="E16" s="96">
        <v>4.6</v>
      </c>
      <c r="F16" s="97">
        <v>0.8</v>
      </c>
      <c r="G16" s="97">
        <v>0.8</v>
      </c>
      <c r="H16" s="97">
        <v>1</v>
      </c>
      <c r="I16" s="97">
        <v>1.1</v>
      </c>
      <c r="J16" s="98">
        <f t="shared" si="0"/>
        <v>0.9</v>
      </c>
      <c r="K16" s="99">
        <f t="shared" si="1"/>
        <v>9.1</v>
      </c>
      <c r="L16" s="100"/>
      <c r="M16" s="101">
        <f t="shared" si="2"/>
        <v>13.7</v>
      </c>
      <c r="N16" s="172"/>
    </row>
    <row r="17" spans="1:14" ht="12.75">
      <c r="A17" s="175" t="s">
        <v>5</v>
      </c>
      <c r="B17" s="177" t="s">
        <v>34</v>
      </c>
      <c r="C17" s="179" t="s">
        <v>35</v>
      </c>
      <c r="D17" s="181" t="s">
        <v>23</v>
      </c>
      <c r="E17" s="91">
        <v>5.5</v>
      </c>
      <c r="F17" s="92">
        <v>1.2</v>
      </c>
      <c r="G17" s="92">
        <v>1</v>
      </c>
      <c r="H17" s="92">
        <v>14</v>
      </c>
      <c r="I17" s="92">
        <v>1.4</v>
      </c>
      <c r="J17" s="92">
        <f t="shared" si="0"/>
        <v>1.299999999999999</v>
      </c>
      <c r="K17" s="93">
        <f t="shared" si="1"/>
        <v>8.700000000000001</v>
      </c>
      <c r="L17" s="94"/>
      <c r="M17" s="95">
        <f aca="true" t="shared" si="3" ref="M17:M22">E17+K17-L17</f>
        <v>14.200000000000001</v>
      </c>
      <c r="N17" s="171">
        <f>AVERAGE(M17:M18)</f>
        <v>13.65</v>
      </c>
    </row>
    <row r="18" spans="1:14" ht="13.5" thickBot="1">
      <c r="A18" s="176"/>
      <c r="B18" s="183"/>
      <c r="C18" s="184"/>
      <c r="D18" s="185"/>
      <c r="E18" s="96">
        <v>4.6</v>
      </c>
      <c r="F18" s="97">
        <v>1.5</v>
      </c>
      <c r="G18" s="97">
        <v>1.3</v>
      </c>
      <c r="H18" s="97">
        <v>1.5</v>
      </c>
      <c r="I18" s="97">
        <v>1.5</v>
      </c>
      <c r="J18" s="98">
        <f t="shared" si="0"/>
        <v>1.5</v>
      </c>
      <c r="K18" s="99">
        <f t="shared" si="1"/>
        <v>8.5</v>
      </c>
      <c r="L18" s="100"/>
      <c r="M18" s="101">
        <f t="shared" si="3"/>
        <v>13.1</v>
      </c>
      <c r="N18" s="172"/>
    </row>
    <row r="19" spans="1:14" ht="12.75">
      <c r="A19" s="175" t="s">
        <v>6</v>
      </c>
      <c r="B19" s="177" t="s">
        <v>47</v>
      </c>
      <c r="C19" s="179" t="s">
        <v>48</v>
      </c>
      <c r="D19" s="181" t="s">
        <v>22</v>
      </c>
      <c r="E19" s="91">
        <v>5.2</v>
      </c>
      <c r="F19" s="92">
        <v>1.2</v>
      </c>
      <c r="G19" s="92">
        <v>1.4</v>
      </c>
      <c r="H19" s="92">
        <v>1.3</v>
      </c>
      <c r="I19" s="92">
        <v>1.2</v>
      </c>
      <c r="J19" s="92">
        <f t="shared" si="0"/>
        <v>1.25</v>
      </c>
      <c r="K19" s="93">
        <f>10-J19</f>
        <v>8.75</v>
      </c>
      <c r="L19" s="94"/>
      <c r="M19" s="95">
        <f>E19+K19-L19</f>
        <v>13.95</v>
      </c>
      <c r="N19" s="171">
        <f>AVERAGE(M19:M20)</f>
        <v>13.575</v>
      </c>
    </row>
    <row r="20" spans="1:14" ht="13.5" thickBot="1">
      <c r="A20" s="176"/>
      <c r="B20" s="178"/>
      <c r="C20" s="180"/>
      <c r="D20" s="182"/>
      <c r="E20" s="96">
        <v>4.8</v>
      </c>
      <c r="F20" s="97">
        <v>1.4</v>
      </c>
      <c r="G20" s="97">
        <v>1.6</v>
      </c>
      <c r="H20" s="97">
        <v>1.6</v>
      </c>
      <c r="I20" s="97">
        <v>1.6</v>
      </c>
      <c r="J20" s="97">
        <f t="shared" si="0"/>
        <v>1.5999999999999999</v>
      </c>
      <c r="K20" s="102">
        <f>10-J20</f>
        <v>8.4</v>
      </c>
      <c r="L20" s="100"/>
      <c r="M20" s="103">
        <f>E20+K20-L20</f>
        <v>13.2</v>
      </c>
      <c r="N20" s="172"/>
    </row>
    <row r="21" spans="1:14" ht="12.75">
      <c r="A21" s="175" t="s">
        <v>7</v>
      </c>
      <c r="B21" s="177" t="s">
        <v>45</v>
      </c>
      <c r="C21" s="179" t="s">
        <v>46</v>
      </c>
      <c r="D21" s="181" t="s">
        <v>22</v>
      </c>
      <c r="E21" s="91">
        <v>4</v>
      </c>
      <c r="F21" s="92">
        <v>0.9</v>
      </c>
      <c r="G21" s="92">
        <v>0.8</v>
      </c>
      <c r="H21" s="92">
        <v>1.3</v>
      </c>
      <c r="I21" s="92">
        <v>1.2</v>
      </c>
      <c r="J21" s="92">
        <f t="shared" si="0"/>
        <v>1.0500000000000003</v>
      </c>
      <c r="K21" s="93">
        <f t="shared" si="1"/>
        <v>8.95</v>
      </c>
      <c r="L21" s="94"/>
      <c r="M21" s="95">
        <f t="shared" si="3"/>
        <v>12.95</v>
      </c>
      <c r="N21" s="171">
        <f>AVERAGE(M21:M22)</f>
        <v>13.2</v>
      </c>
    </row>
    <row r="22" spans="1:14" ht="13.5" thickBot="1">
      <c r="A22" s="176"/>
      <c r="B22" s="178"/>
      <c r="C22" s="180"/>
      <c r="D22" s="182"/>
      <c r="E22" s="96">
        <v>4.4</v>
      </c>
      <c r="F22" s="97">
        <v>0.9</v>
      </c>
      <c r="G22" s="97">
        <v>0.9</v>
      </c>
      <c r="H22" s="97">
        <v>1</v>
      </c>
      <c r="I22" s="97">
        <v>1</v>
      </c>
      <c r="J22" s="97">
        <f t="shared" si="0"/>
        <v>0.95</v>
      </c>
      <c r="K22" s="102">
        <f t="shared" si="1"/>
        <v>9.05</v>
      </c>
      <c r="L22" s="100"/>
      <c r="M22" s="103">
        <f t="shared" si="3"/>
        <v>13.450000000000001</v>
      </c>
      <c r="N22" s="172"/>
    </row>
    <row r="27" spans="1:14" ht="75" customHeight="1">
      <c r="A27" s="104"/>
      <c r="B27" s="105"/>
      <c r="C27" s="106"/>
      <c r="D27" s="107"/>
      <c r="E27" s="108"/>
      <c r="F27" s="109"/>
      <c r="G27" s="109"/>
      <c r="H27" s="109"/>
      <c r="I27" s="109"/>
      <c r="J27" s="109"/>
      <c r="K27" s="110"/>
      <c r="L27" s="111"/>
      <c r="M27" s="112"/>
      <c r="N27"/>
    </row>
    <row r="28" spans="1:14" ht="23.25" customHeight="1">
      <c r="A28" s="104"/>
      <c r="B28" s="105"/>
      <c r="C28" s="106"/>
      <c r="D28" s="107"/>
      <c r="E28" s="108"/>
      <c r="F28" s="109"/>
      <c r="G28" s="109"/>
      <c r="H28" s="109"/>
      <c r="I28" s="109"/>
      <c r="J28" s="109"/>
      <c r="K28" s="110"/>
      <c r="L28" s="111"/>
      <c r="M28" s="112"/>
      <c r="N28"/>
    </row>
    <row r="29" ht="13.5" thickBot="1">
      <c r="N29"/>
    </row>
    <row r="30" spans="1:14" ht="34.5" thickBot="1">
      <c r="A30" s="84" t="s">
        <v>86</v>
      </c>
      <c r="B30" s="173" t="s">
        <v>65</v>
      </c>
      <c r="C30" s="174"/>
      <c r="D30" s="17" t="s">
        <v>64</v>
      </c>
      <c r="E30" s="113" t="s">
        <v>9</v>
      </c>
      <c r="F30" s="114" t="s">
        <v>87</v>
      </c>
      <c r="G30" s="115" t="s">
        <v>88</v>
      </c>
      <c r="H30" s="115" t="s">
        <v>89</v>
      </c>
      <c r="I30" s="115" t="s">
        <v>90</v>
      </c>
      <c r="J30" s="116" t="s">
        <v>91</v>
      </c>
      <c r="K30" s="113" t="s">
        <v>12</v>
      </c>
      <c r="L30" s="117" t="s">
        <v>92</v>
      </c>
      <c r="M30" s="118" t="s">
        <v>1</v>
      </c>
      <c r="N30"/>
    </row>
    <row r="31" spans="1:14" ht="17.25" customHeight="1">
      <c r="A31" s="119" t="s">
        <v>2</v>
      </c>
      <c r="B31" s="120" t="s">
        <v>15</v>
      </c>
      <c r="C31" s="121" t="s">
        <v>16</v>
      </c>
      <c r="D31" s="122" t="s">
        <v>21</v>
      </c>
      <c r="E31" s="123">
        <v>6.6</v>
      </c>
      <c r="F31" s="124">
        <v>0.8</v>
      </c>
      <c r="G31" s="124">
        <v>0.9</v>
      </c>
      <c r="H31" s="124">
        <v>1.6</v>
      </c>
      <c r="I31" s="124">
        <v>1.2</v>
      </c>
      <c r="J31" s="125">
        <f aca="true" t="shared" si="4" ref="J31:J37">(SUM(F31:I31)-MAX(F31:I31)-MIN(F31:I31))/2</f>
        <v>1.0499999999999998</v>
      </c>
      <c r="K31" s="126">
        <f aca="true" t="shared" si="5" ref="K31:K37">10-J31</f>
        <v>8.95</v>
      </c>
      <c r="L31" s="127"/>
      <c r="M31" s="128">
        <f aca="true" t="shared" si="6" ref="M31:M37">E31+K31-L31</f>
        <v>15.549999999999999</v>
      </c>
      <c r="N31"/>
    </row>
    <row r="32" spans="1:14" ht="17.25" customHeight="1">
      <c r="A32" s="129" t="s">
        <v>3</v>
      </c>
      <c r="B32" s="130" t="s">
        <v>31</v>
      </c>
      <c r="C32" s="131" t="s">
        <v>32</v>
      </c>
      <c r="D32" s="132" t="s">
        <v>23</v>
      </c>
      <c r="E32" s="133">
        <v>6.5</v>
      </c>
      <c r="F32" s="134">
        <v>1.7</v>
      </c>
      <c r="G32" s="134">
        <v>2.1</v>
      </c>
      <c r="H32" s="134">
        <v>1.8</v>
      </c>
      <c r="I32" s="134">
        <v>1.5</v>
      </c>
      <c r="J32" s="135">
        <f t="shared" si="4"/>
        <v>1.75</v>
      </c>
      <c r="K32" s="136">
        <f t="shared" si="5"/>
        <v>8.25</v>
      </c>
      <c r="L32" s="137"/>
      <c r="M32" s="138">
        <f t="shared" si="6"/>
        <v>14.75</v>
      </c>
      <c r="N32"/>
    </row>
    <row r="33" spans="1:14" ht="17.25" customHeight="1">
      <c r="A33" s="129" t="s">
        <v>4</v>
      </c>
      <c r="B33" s="130" t="s">
        <v>38</v>
      </c>
      <c r="C33" s="131" t="s">
        <v>39</v>
      </c>
      <c r="D33" s="132" t="s">
        <v>23</v>
      </c>
      <c r="E33" s="133">
        <v>6</v>
      </c>
      <c r="F33" s="37">
        <v>1</v>
      </c>
      <c r="G33" s="98">
        <v>1.1</v>
      </c>
      <c r="H33" s="98">
        <v>1.6</v>
      </c>
      <c r="I33" s="98">
        <v>1.5</v>
      </c>
      <c r="J33" s="135">
        <f t="shared" si="4"/>
        <v>1.3</v>
      </c>
      <c r="K33" s="136">
        <f t="shared" si="5"/>
        <v>8.7</v>
      </c>
      <c r="L33" s="139">
        <v>0.3</v>
      </c>
      <c r="M33" s="138">
        <f t="shared" si="6"/>
        <v>14.399999999999999</v>
      </c>
      <c r="N33"/>
    </row>
    <row r="34" spans="1:14" ht="17.25" customHeight="1">
      <c r="A34" s="129" t="s">
        <v>94</v>
      </c>
      <c r="B34" s="130" t="s">
        <v>44</v>
      </c>
      <c r="C34" s="131" t="s">
        <v>43</v>
      </c>
      <c r="D34" s="132" t="s">
        <v>22</v>
      </c>
      <c r="E34" s="133">
        <v>6.1</v>
      </c>
      <c r="F34" s="37">
        <v>1.8</v>
      </c>
      <c r="G34" s="98">
        <v>1.9</v>
      </c>
      <c r="H34" s="98">
        <v>2.2</v>
      </c>
      <c r="I34" s="98">
        <v>1.8</v>
      </c>
      <c r="J34" s="135">
        <f t="shared" si="4"/>
        <v>1.85</v>
      </c>
      <c r="K34" s="136">
        <f t="shared" si="5"/>
        <v>8.15</v>
      </c>
      <c r="L34" s="139"/>
      <c r="M34" s="138">
        <f t="shared" si="6"/>
        <v>14.25</v>
      </c>
      <c r="N34"/>
    </row>
    <row r="35" spans="1:14" ht="17.25" customHeight="1">
      <c r="A35" s="129" t="s">
        <v>5</v>
      </c>
      <c r="B35" s="130" t="s">
        <v>27</v>
      </c>
      <c r="C35" s="131" t="s">
        <v>28</v>
      </c>
      <c r="D35" s="132" t="s">
        <v>21</v>
      </c>
      <c r="E35" s="133">
        <v>6</v>
      </c>
      <c r="F35" s="37">
        <v>2.2</v>
      </c>
      <c r="G35" s="98">
        <v>2.3</v>
      </c>
      <c r="H35" s="98">
        <v>2.8</v>
      </c>
      <c r="I35" s="98">
        <v>2.1</v>
      </c>
      <c r="J35" s="135">
        <f t="shared" si="4"/>
        <v>2.25</v>
      </c>
      <c r="K35" s="136">
        <f t="shared" si="5"/>
        <v>7.75</v>
      </c>
      <c r="L35" s="137">
        <v>0.6</v>
      </c>
      <c r="M35" s="138">
        <f t="shared" si="6"/>
        <v>13.15</v>
      </c>
      <c r="N35"/>
    </row>
    <row r="36" spans="1:14" ht="17.25" customHeight="1">
      <c r="A36" s="129" t="s">
        <v>6</v>
      </c>
      <c r="B36" s="130" t="s">
        <v>42</v>
      </c>
      <c r="C36" s="131" t="s">
        <v>37</v>
      </c>
      <c r="D36" s="132" t="s">
        <v>22</v>
      </c>
      <c r="E36" s="133">
        <v>4.9</v>
      </c>
      <c r="F36" s="37">
        <v>2.9</v>
      </c>
      <c r="G36" s="98">
        <v>2.9</v>
      </c>
      <c r="H36" s="98">
        <v>3.2</v>
      </c>
      <c r="I36" s="98">
        <v>2.5</v>
      </c>
      <c r="J36" s="135">
        <f t="shared" si="4"/>
        <v>2.9000000000000004</v>
      </c>
      <c r="K36" s="136">
        <f t="shared" si="5"/>
        <v>7.1</v>
      </c>
      <c r="L36" s="139"/>
      <c r="M36" s="138">
        <f t="shared" si="6"/>
        <v>12</v>
      </c>
      <c r="N36"/>
    </row>
    <row r="37" spans="1:14" ht="17.25" customHeight="1" thickBot="1">
      <c r="A37" s="140" t="s">
        <v>7</v>
      </c>
      <c r="B37" s="141" t="s">
        <v>55</v>
      </c>
      <c r="C37" s="142" t="s">
        <v>56</v>
      </c>
      <c r="D37" s="143" t="s">
        <v>54</v>
      </c>
      <c r="E37" s="144">
        <v>5.8</v>
      </c>
      <c r="F37" s="145">
        <v>4.3</v>
      </c>
      <c r="G37" s="97">
        <v>4</v>
      </c>
      <c r="H37" s="97">
        <v>5.4</v>
      </c>
      <c r="I37" s="97">
        <v>4.8</v>
      </c>
      <c r="J37" s="146">
        <f t="shared" si="4"/>
        <v>4.55</v>
      </c>
      <c r="K37" s="147">
        <f t="shared" si="5"/>
        <v>5.45</v>
      </c>
      <c r="L37" s="148">
        <v>0.2</v>
      </c>
      <c r="M37" s="149">
        <f t="shared" si="6"/>
        <v>11.05</v>
      </c>
      <c r="N37"/>
    </row>
    <row r="39" ht="4.5" customHeight="1"/>
    <row r="40" ht="36.75" customHeight="1" thickBot="1">
      <c r="N40"/>
    </row>
    <row r="41" spans="1:14" ht="34.5" thickBot="1">
      <c r="A41" s="84" t="s">
        <v>86</v>
      </c>
      <c r="B41" s="173" t="s">
        <v>65</v>
      </c>
      <c r="C41" s="174"/>
      <c r="D41" s="17" t="s">
        <v>64</v>
      </c>
      <c r="E41" s="113" t="s">
        <v>9</v>
      </c>
      <c r="F41" s="114" t="s">
        <v>87</v>
      </c>
      <c r="G41" s="115" t="s">
        <v>88</v>
      </c>
      <c r="H41" s="115" t="s">
        <v>89</v>
      </c>
      <c r="I41" s="115" t="s">
        <v>90</v>
      </c>
      <c r="J41" s="116" t="s">
        <v>91</v>
      </c>
      <c r="K41" s="150" t="s">
        <v>12</v>
      </c>
      <c r="L41" s="117" t="s">
        <v>92</v>
      </c>
      <c r="M41" s="151" t="s">
        <v>1</v>
      </c>
      <c r="N41"/>
    </row>
    <row r="42" spans="1:14" ht="17.25" customHeight="1">
      <c r="A42" s="119" t="s">
        <v>2</v>
      </c>
      <c r="B42" s="120" t="s">
        <v>36</v>
      </c>
      <c r="C42" s="152" t="s">
        <v>37</v>
      </c>
      <c r="D42" s="31" t="s">
        <v>23</v>
      </c>
      <c r="E42" s="153">
        <v>6.4</v>
      </c>
      <c r="F42" s="92">
        <v>1.6</v>
      </c>
      <c r="G42" s="124">
        <v>1.9</v>
      </c>
      <c r="H42" s="124">
        <v>1.3</v>
      </c>
      <c r="I42" s="124">
        <v>1.3</v>
      </c>
      <c r="J42" s="125">
        <f aca="true" t="shared" si="7" ref="J42:J48">(SUM(F42:I42)-MAX(F42:I42)-MIN(F42:I42))/2</f>
        <v>1.4499999999999997</v>
      </c>
      <c r="K42" s="126">
        <f aca="true" t="shared" si="8" ref="K42:K48">10-J42</f>
        <v>8.55</v>
      </c>
      <c r="L42" s="127"/>
      <c r="M42" s="128">
        <f aca="true" t="shared" si="9" ref="M42:M48">E42+K42-L42</f>
        <v>14.950000000000001</v>
      </c>
      <c r="N42"/>
    </row>
    <row r="43" spans="1:14" ht="17.25" customHeight="1">
      <c r="A43" s="129" t="s">
        <v>3</v>
      </c>
      <c r="B43" s="130" t="s">
        <v>27</v>
      </c>
      <c r="C43" s="154" t="s">
        <v>28</v>
      </c>
      <c r="D43" s="33" t="s">
        <v>21</v>
      </c>
      <c r="E43" s="155">
        <v>6</v>
      </c>
      <c r="F43" s="98">
        <v>1.6</v>
      </c>
      <c r="G43" s="134">
        <v>1.4</v>
      </c>
      <c r="H43" s="134">
        <v>1.3</v>
      </c>
      <c r="I43" s="134">
        <v>1</v>
      </c>
      <c r="J43" s="135">
        <f t="shared" si="7"/>
        <v>1.3499999999999999</v>
      </c>
      <c r="K43" s="136">
        <f t="shared" si="8"/>
        <v>8.65</v>
      </c>
      <c r="L43" s="139"/>
      <c r="M43" s="138">
        <f t="shared" si="9"/>
        <v>14.65</v>
      </c>
      <c r="N43"/>
    </row>
    <row r="44" spans="1:14" ht="17.25" customHeight="1">
      <c r="A44" s="129" t="s">
        <v>4</v>
      </c>
      <c r="B44" s="130" t="s">
        <v>34</v>
      </c>
      <c r="C44" s="154" t="s">
        <v>35</v>
      </c>
      <c r="D44" s="33" t="s">
        <v>23</v>
      </c>
      <c r="E44" s="155">
        <v>5.8</v>
      </c>
      <c r="F44" s="98">
        <v>1.2</v>
      </c>
      <c r="G44" s="98">
        <v>1.3</v>
      </c>
      <c r="H44" s="98">
        <v>1.5</v>
      </c>
      <c r="I44" s="98">
        <v>1.7</v>
      </c>
      <c r="J44" s="135">
        <f t="shared" si="7"/>
        <v>1.4</v>
      </c>
      <c r="K44" s="136">
        <f t="shared" si="8"/>
        <v>8.6</v>
      </c>
      <c r="L44" s="139"/>
      <c r="M44" s="138">
        <f t="shared" si="9"/>
        <v>14.399999999999999</v>
      </c>
      <c r="N44"/>
    </row>
    <row r="45" spans="1:14" ht="17.25" customHeight="1">
      <c r="A45" s="129" t="s">
        <v>94</v>
      </c>
      <c r="B45" s="130" t="s">
        <v>24</v>
      </c>
      <c r="C45" s="154" t="s">
        <v>13</v>
      </c>
      <c r="D45" s="33" t="s">
        <v>21</v>
      </c>
      <c r="E45" s="155">
        <v>5.5</v>
      </c>
      <c r="F45" s="98">
        <v>1.4</v>
      </c>
      <c r="G45" s="98">
        <v>1.3</v>
      </c>
      <c r="H45" s="98">
        <v>1.3</v>
      </c>
      <c r="I45" s="98">
        <v>1.2</v>
      </c>
      <c r="J45" s="135">
        <f t="shared" si="7"/>
        <v>1.3000000000000003</v>
      </c>
      <c r="K45" s="136">
        <f t="shared" si="8"/>
        <v>8.7</v>
      </c>
      <c r="L45" s="139"/>
      <c r="M45" s="138">
        <f t="shared" si="9"/>
        <v>14.2</v>
      </c>
      <c r="N45"/>
    </row>
    <row r="46" spans="1:14" ht="17.25" customHeight="1">
      <c r="A46" s="129" t="s">
        <v>5</v>
      </c>
      <c r="B46" s="130" t="s">
        <v>42</v>
      </c>
      <c r="C46" s="154" t="s">
        <v>37</v>
      </c>
      <c r="D46" s="33" t="s">
        <v>22</v>
      </c>
      <c r="E46" s="155">
        <v>5.7</v>
      </c>
      <c r="F46" s="98">
        <v>2.2</v>
      </c>
      <c r="G46" s="98">
        <v>2.1</v>
      </c>
      <c r="H46" s="98">
        <v>1.8</v>
      </c>
      <c r="I46" s="98">
        <v>2</v>
      </c>
      <c r="J46" s="135">
        <f t="shared" si="7"/>
        <v>2.0500000000000007</v>
      </c>
      <c r="K46" s="136">
        <f t="shared" si="8"/>
        <v>7.949999999999999</v>
      </c>
      <c r="L46" s="137"/>
      <c r="M46" s="138">
        <f t="shared" si="9"/>
        <v>13.649999999999999</v>
      </c>
      <c r="N46"/>
    </row>
    <row r="47" spans="1:14" ht="17.25" customHeight="1">
      <c r="A47" s="129" t="s">
        <v>5</v>
      </c>
      <c r="B47" s="130" t="s">
        <v>57</v>
      </c>
      <c r="C47" s="33" t="s">
        <v>37</v>
      </c>
      <c r="D47" s="33" t="s">
        <v>54</v>
      </c>
      <c r="E47" s="155">
        <v>5.6</v>
      </c>
      <c r="F47" s="98">
        <v>2</v>
      </c>
      <c r="G47" s="98">
        <v>1.8</v>
      </c>
      <c r="H47" s="98">
        <v>2.1</v>
      </c>
      <c r="I47" s="98">
        <v>1.9</v>
      </c>
      <c r="J47" s="135">
        <f t="shared" si="7"/>
        <v>1.9500000000000006</v>
      </c>
      <c r="K47" s="136">
        <f t="shared" si="8"/>
        <v>8.049999999999999</v>
      </c>
      <c r="L47" s="139"/>
      <c r="M47" s="138">
        <f t="shared" si="9"/>
        <v>13.649999999999999</v>
      </c>
      <c r="N47"/>
    </row>
    <row r="48" spans="1:14" ht="17.25" customHeight="1" thickBot="1">
      <c r="A48" s="140" t="s">
        <v>7</v>
      </c>
      <c r="B48" s="141" t="s">
        <v>47</v>
      </c>
      <c r="C48" s="156" t="s">
        <v>48</v>
      </c>
      <c r="D48" s="157" t="s">
        <v>22</v>
      </c>
      <c r="E48" s="158">
        <v>5.5</v>
      </c>
      <c r="F48" s="97">
        <v>2</v>
      </c>
      <c r="G48" s="97">
        <v>2</v>
      </c>
      <c r="H48" s="97">
        <v>2.2</v>
      </c>
      <c r="I48" s="97">
        <v>1.9</v>
      </c>
      <c r="J48" s="146">
        <f t="shared" si="7"/>
        <v>1.9999999999999998</v>
      </c>
      <c r="K48" s="147">
        <f t="shared" si="8"/>
        <v>8</v>
      </c>
      <c r="L48" s="159"/>
      <c r="M48" s="149">
        <f t="shared" si="9"/>
        <v>13.5</v>
      </c>
      <c r="N48"/>
    </row>
    <row r="50" ht="47.25" customHeight="1"/>
    <row r="52" ht="12.75">
      <c r="N52"/>
    </row>
    <row r="53" ht="12.75">
      <c r="N53"/>
    </row>
    <row r="54" ht="13.5" thickBot="1">
      <c r="N54"/>
    </row>
    <row r="55" spans="1:14" ht="34.5" thickBot="1">
      <c r="A55" s="84" t="s">
        <v>86</v>
      </c>
      <c r="B55" s="173" t="s">
        <v>65</v>
      </c>
      <c r="C55" s="174"/>
      <c r="D55" s="17" t="s">
        <v>64</v>
      </c>
      <c r="E55" s="113" t="s">
        <v>9</v>
      </c>
      <c r="F55" s="114" t="s">
        <v>87</v>
      </c>
      <c r="G55" s="115" t="s">
        <v>88</v>
      </c>
      <c r="H55" s="115" t="s">
        <v>89</v>
      </c>
      <c r="I55" s="115" t="s">
        <v>90</v>
      </c>
      <c r="J55" s="116" t="s">
        <v>91</v>
      </c>
      <c r="K55" s="113" t="s">
        <v>12</v>
      </c>
      <c r="L55" s="117" t="s">
        <v>92</v>
      </c>
      <c r="M55" s="118" t="s">
        <v>1</v>
      </c>
      <c r="N55"/>
    </row>
    <row r="56" spans="1:14" ht="17.25" customHeight="1">
      <c r="A56" s="119" t="s">
        <v>2</v>
      </c>
      <c r="B56" s="160" t="s">
        <v>40</v>
      </c>
      <c r="C56" s="161" t="s">
        <v>41</v>
      </c>
      <c r="D56" s="31" t="s">
        <v>23</v>
      </c>
      <c r="E56" s="153">
        <v>5.8</v>
      </c>
      <c r="F56" s="92">
        <v>1.6</v>
      </c>
      <c r="G56" s="124">
        <v>1.3</v>
      </c>
      <c r="H56" s="124">
        <v>1</v>
      </c>
      <c r="I56" s="124">
        <v>1.7</v>
      </c>
      <c r="J56" s="125">
        <f aca="true" t="shared" si="10" ref="J56:J62">(SUM(F56:I56)-MAX(F56:I56)-MIN(F56:I56))/2</f>
        <v>1.4500000000000002</v>
      </c>
      <c r="K56" s="126">
        <f aca="true" t="shared" si="11" ref="K56:K62">10-J56</f>
        <v>8.55</v>
      </c>
      <c r="L56" s="162"/>
      <c r="M56" s="128">
        <f aca="true" t="shared" si="12" ref="M56:M62">E56+K56-L56</f>
        <v>14.350000000000001</v>
      </c>
      <c r="N56"/>
    </row>
    <row r="57" spans="1:14" ht="17.25" customHeight="1">
      <c r="A57" s="129" t="s">
        <v>3</v>
      </c>
      <c r="B57" s="163" t="s">
        <v>27</v>
      </c>
      <c r="C57" s="164" t="s">
        <v>28</v>
      </c>
      <c r="D57" s="33" t="s">
        <v>21</v>
      </c>
      <c r="E57" s="155">
        <v>5.6</v>
      </c>
      <c r="F57" s="98">
        <v>1.5</v>
      </c>
      <c r="G57" s="134">
        <v>1.4</v>
      </c>
      <c r="H57" s="134">
        <v>1.4</v>
      </c>
      <c r="I57" s="134">
        <v>1.3</v>
      </c>
      <c r="J57" s="135">
        <f t="shared" si="10"/>
        <v>1.4</v>
      </c>
      <c r="K57" s="136">
        <f t="shared" si="11"/>
        <v>8.6</v>
      </c>
      <c r="L57" s="139"/>
      <c r="M57" s="138">
        <f t="shared" si="12"/>
        <v>14.2</v>
      </c>
      <c r="N57"/>
    </row>
    <row r="58" spans="1:14" ht="17.25" customHeight="1">
      <c r="A58" s="129" t="s">
        <v>4</v>
      </c>
      <c r="B58" s="163" t="s">
        <v>33</v>
      </c>
      <c r="C58" s="164" t="s">
        <v>32</v>
      </c>
      <c r="D58" s="33" t="s">
        <v>23</v>
      </c>
      <c r="E58" s="155">
        <v>5.5</v>
      </c>
      <c r="F58" s="98">
        <v>1.4</v>
      </c>
      <c r="G58" s="98">
        <v>1.4</v>
      </c>
      <c r="H58" s="98">
        <v>1.3</v>
      </c>
      <c r="I58" s="98">
        <v>1.5</v>
      </c>
      <c r="J58" s="135">
        <f t="shared" si="10"/>
        <v>1.4</v>
      </c>
      <c r="K58" s="136">
        <f t="shared" si="11"/>
        <v>8.6</v>
      </c>
      <c r="L58" s="139">
        <v>0.1</v>
      </c>
      <c r="M58" s="138">
        <f t="shared" si="12"/>
        <v>14</v>
      </c>
      <c r="N58"/>
    </row>
    <row r="59" spans="1:14" ht="17.25" customHeight="1">
      <c r="A59" s="129" t="s">
        <v>94</v>
      </c>
      <c r="B59" s="163" t="s">
        <v>24</v>
      </c>
      <c r="C59" s="164" t="s">
        <v>13</v>
      </c>
      <c r="D59" s="33" t="s">
        <v>21</v>
      </c>
      <c r="E59" s="155">
        <v>5</v>
      </c>
      <c r="F59" s="98">
        <v>1.3</v>
      </c>
      <c r="G59" s="98">
        <v>1.3</v>
      </c>
      <c r="H59" s="98">
        <v>1.4</v>
      </c>
      <c r="I59" s="98">
        <v>1.3</v>
      </c>
      <c r="J59" s="135">
        <f t="shared" si="10"/>
        <v>1.2999999999999998</v>
      </c>
      <c r="K59" s="136">
        <f t="shared" si="11"/>
        <v>8.7</v>
      </c>
      <c r="L59" s="137"/>
      <c r="M59" s="138">
        <f t="shared" si="12"/>
        <v>13.7</v>
      </c>
      <c r="N59"/>
    </row>
    <row r="60" spans="1:14" ht="17.25" customHeight="1">
      <c r="A60" s="129" t="s">
        <v>5</v>
      </c>
      <c r="B60" s="165" t="s">
        <v>51</v>
      </c>
      <c r="C60" s="166" t="s">
        <v>52</v>
      </c>
      <c r="D60" s="33" t="s">
        <v>22</v>
      </c>
      <c r="E60" s="155">
        <v>5</v>
      </c>
      <c r="F60" s="98">
        <v>1.6</v>
      </c>
      <c r="G60" s="98">
        <v>1.7</v>
      </c>
      <c r="H60" s="98">
        <v>1.5</v>
      </c>
      <c r="I60" s="98">
        <v>1.6</v>
      </c>
      <c r="J60" s="135">
        <f t="shared" si="10"/>
        <v>1.6</v>
      </c>
      <c r="K60" s="136">
        <f t="shared" si="11"/>
        <v>8.4</v>
      </c>
      <c r="L60" s="137">
        <v>0.1</v>
      </c>
      <c r="M60" s="138">
        <f t="shared" si="12"/>
        <v>13.3</v>
      </c>
      <c r="N60"/>
    </row>
    <row r="61" spans="1:14" ht="17.25" customHeight="1">
      <c r="A61" s="129" t="s">
        <v>6</v>
      </c>
      <c r="B61" s="163" t="s">
        <v>45</v>
      </c>
      <c r="C61" s="164" t="s">
        <v>46</v>
      </c>
      <c r="D61" s="33" t="s">
        <v>22</v>
      </c>
      <c r="E61" s="155">
        <v>5.2</v>
      </c>
      <c r="F61" s="98">
        <v>2.2</v>
      </c>
      <c r="G61" s="98">
        <v>2.3</v>
      </c>
      <c r="H61" s="98">
        <v>2.4</v>
      </c>
      <c r="I61" s="98">
        <v>2.2</v>
      </c>
      <c r="J61" s="135">
        <f t="shared" si="10"/>
        <v>2.2500000000000004</v>
      </c>
      <c r="K61" s="136">
        <f t="shared" si="11"/>
        <v>7.75</v>
      </c>
      <c r="L61" s="139"/>
      <c r="M61" s="138">
        <f t="shared" si="12"/>
        <v>12.95</v>
      </c>
      <c r="N61"/>
    </row>
    <row r="62" spans="1:14" ht="17.25" customHeight="1" thickBot="1">
      <c r="A62" s="140" t="s">
        <v>7</v>
      </c>
      <c r="B62" s="167" t="s">
        <v>55</v>
      </c>
      <c r="C62" s="168" t="s">
        <v>56</v>
      </c>
      <c r="D62" s="157" t="s">
        <v>54</v>
      </c>
      <c r="E62" s="158">
        <v>4</v>
      </c>
      <c r="F62" s="97">
        <v>1.2</v>
      </c>
      <c r="G62" s="97">
        <v>1.4</v>
      </c>
      <c r="H62" s="97">
        <v>1.6</v>
      </c>
      <c r="I62" s="97">
        <v>1.5</v>
      </c>
      <c r="J62" s="146">
        <f t="shared" si="10"/>
        <v>1.4499999999999997</v>
      </c>
      <c r="K62" s="147">
        <f t="shared" si="11"/>
        <v>8.55</v>
      </c>
      <c r="L62" s="159"/>
      <c r="M62" s="149">
        <f t="shared" si="12"/>
        <v>12.55</v>
      </c>
      <c r="N62"/>
    </row>
  </sheetData>
  <mergeCells count="42">
    <mergeCell ref="A1:N1"/>
    <mergeCell ref="A3:N3"/>
    <mergeCell ref="A4:N4"/>
    <mergeCell ref="B8:C8"/>
    <mergeCell ref="N9:N10"/>
    <mergeCell ref="A11:A12"/>
    <mergeCell ref="B11:B12"/>
    <mergeCell ref="C11:C12"/>
    <mergeCell ref="D11:D12"/>
    <mergeCell ref="N11:N12"/>
    <mergeCell ref="A9:A10"/>
    <mergeCell ref="B9:B10"/>
    <mergeCell ref="C9:C10"/>
    <mergeCell ref="D9:D10"/>
    <mergeCell ref="N13:N14"/>
    <mergeCell ref="A15:A16"/>
    <mergeCell ref="B15:B16"/>
    <mergeCell ref="C15:C16"/>
    <mergeCell ref="D15:D16"/>
    <mergeCell ref="N15:N16"/>
    <mergeCell ref="A13:A14"/>
    <mergeCell ref="B13:B14"/>
    <mergeCell ref="C13:C14"/>
    <mergeCell ref="D13:D14"/>
    <mergeCell ref="N17:N18"/>
    <mergeCell ref="A19:A20"/>
    <mergeCell ref="B19:B20"/>
    <mergeCell ref="C19:C20"/>
    <mergeCell ref="D19:D20"/>
    <mergeCell ref="N19:N20"/>
    <mergeCell ref="A17:A18"/>
    <mergeCell ref="B17:B18"/>
    <mergeCell ref="C17:C18"/>
    <mergeCell ref="D17:D18"/>
    <mergeCell ref="A21:A22"/>
    <mergeCell ref="B21:B22"/>
    <mergeCell ref="C21:C22"/>
    <mergeCell ref="D21:D22"/>
    <mergeCell ref="N21:N22"/>
    <mergeCell ref="B30:C30"/>
    <mergeCell ref="B41:C41"/>
    <mergeCell ref="B55:C5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75" zoomScaleNormal="75" workbookViewId="0" topLeftCell="A7">
      <selection activeCell="M35" sqref="M35"/>
    </sheetView>
  </sheetViews>
  <sheetFormatPr defaultColWidth="9.00390625" defaultRowHeight="12.75"/>
  <cols>
    <col min="1" max="1" width="4.875" style="7" customWidth="1"/>
    <col min="2" max="2" width="17.00390625" style="67" customWidth="1"/>
    <col min="3" max="3" width="11.125" style="7" customWidth="1"/>
    <col min="4" max="4" width="0.875" style="4" hidden="1" customWidth="1"/>
    <col min="5" max="5" width="7.0039062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87" t="s">
        <v>81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13" ht="15.75">
      <c r="A2" s="2"/>
      <c r="B2" s="45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87" t="s">
        <v>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13" ht="15.75">
      <c r="A4" s="2"/>
      <c r="B4" s="45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3" ht="15.75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</row>
    <row r="6" spans="1:25" s="11" customFormat="1" ht="40.5" customHeight="1">
      <c r="A6" s="46" t="s">
        <v>66</v>
      </c>
      <c r="B6" s="191" t="s">
        <v>65</v>
      </c>
      <c r="C6" s="192"/>
      <c r="D6" s="17" t="s">
        <v>0</v>
      </c>
      <c r="E6" s="18" t="s">
        <v>64</v>
      </c>
      <c r="F6" s="188"/>
      <c r="G6" s="189"/>
      <c r="H6" s="189"/>
      <c r="I6" s="190"/>
      <c r="J6" s="188"/>
      <c r="K6" s="189"/>
      <c r="L6" s="189"/>
      <c r="M6" s="190"/>
      <c r="N6" s="188"/>
      <c r="O6" s="189"/>
      <c r="P6" s="189"/>
      <c r="Q6" s="190"/>
      <c r="R6" s="188"/>
      <c r="S6" s="189"/>
      <c r="T6" s="189"/>
      <c r="U6" s="190"/>
      <c r="V6" s="15" t="s">
        <v>1</v>
      </c>
      <c r="Y6" s="12"/>
    </row>
    <row r="7" spans="1:25" ht="19.5" customHeight="1" thickBot="1">
      <c r="A7" s="20"/>
      <c r="B7" s="71"/>
      <c r="C7" s="72"/>
      <c r="D7" s="8"/>
      <c r="E7" s="19"/>
      <c r="F7" s="13" t="s">
        <v>9</v>
      </c>
      <c r="G7" s="10" t="s">
        <v>12</v>
      </c>
      <c r="H7" s="23"/>
      <c r="I7" s="14" t="s">
        <v>1</v>
      </c>
      <c r="J7" s="13" t="s">
        <v>9</v>
      </c>
      <c r="K7" s="10" t="s">
        <v>12</v>
      </c>
      <c r="L7" s="23"/>
      <c r="M7" s="14" t="s">
        <v>1</v>
      </c>
      <c r="N7" s="13" t="s">
        <v>9</v>
      </c>
      <c r="O7" s="10" t="s">
        <v>12</v>
      </c>
      <c r="P7" s="23"/>
      <c r="Q7" s="14" t="s">
        <v>1</v>
      </c>
      <c r="R7" s="13" t="s">
        <v>9</v>
      </c>
      <c r="S7" s="10" t="s">
        <v>12</v>
      </c>
      <c r="T7" s="23"/>
      <c r="U7" s="14" t="s">
        <v>1</v>
      </c>
      <c r="V7" s="16"/>
      <c r="Y7" s="4"/>
    </row>
    <row r="8" spans="1:22" s="9" customFormat="1" ht="18" customHeight="1">
      <c r="A8" s="68" t="s">
        <v>2</v>
      </c>
      <c r="B8" s="73" t="s">
        <v>27</v>
      </c>
      <c r="C8" s="74" t="s">
        <v>28</v>
      </c>
      <c r="D8" s="32"/>
      <c r="E8" s="31" t="s">
        <v>21</v>
      </c>
      <c r="F8" s="40">
        <v>5</v>
      </c>
      <c r="G8" s="42">
        <v>8.85</v>
      </c>
      <c r="H8" s="44"/>
      <c r="I8" s="27">
        <f aca="true" t="shared" si="0" ref="I8:I31">F8+G8-H8</f>
        <v>13.85</v>
      </c>
      <c r="J8" s="40">
        <v>6.2</v>
      </c>
      <c r="K8" s="42">
        <v>8.5</v>
      </c>
      <c r="L8" s="44"/>
      <c r="M8" s="27">
        <f aca="true" t="shared" si="1" ref="M8:M26">J8+K8-L8</f>
        <v>14.7</v>
      </c>
      <c r="N8" s="40">
        <v>6.1</v>
      </c>
      <c r="O8" s="42">
        <v>8.45</v>
      </c>
      <c r="P8" s="44"/>
      <c r="Q8" s="27">
        <f aca="true" t="shared" si="2" ref="Q8:Q29">N8+O8-P8</f>
        <v>14.549999999999999</v>
      </c>
      <c r="R8" s="40">
        <v>5.6</v>
      </c>
      <c r="S8" s="42">
        <v>8.55</v>
      </c>
      <c r="T8" s="44"/>
      <c r="U8" s="27">
        <f aca="true" t="shared" si="3" ref="U8:U27">R8+S8-T8</f>
        <v>14.15</v>
      </c>
      <c r="V8" s="29">
        <f aca="true" t="shared" si="4" ref="V8:V32">I8+M8+Q8+U8</f>
        <v>57.24999999999999</v>
      </c>
    </row>
    <row r="9" spans="1:22" s="9" customFormat="1" ht="18" customHeight="1">
      <c r="A9" s="69" t="s">
        <v>3</v>
      </c>
      <c r="B9" s="75" t="s">
        <v>33</v>
      </c>
      <c r="C9" s="76" t="s">
        <v>32</v>
      </c>
      <c r="D9" s="34"/>
      <c r="E9" s="33" t="s">
        <v>23</v>
      </c>
      <c r="F9" s="37">
        <v>5.5</v>
      </c>
      <c r="G9" s="38">
        <v>9.05</v>
      </c>
      <c r="H9" s="26"/>
      <c r="I9" s="28">
        <f t="shared" si="0"/>
        <v>14.55</v>
      </c>
      <c r="J9" s="37">
        <v>5.5</v>
      </c>
      <c r="K9" s="38">
        <v>8.45</v>
      </c>
      <c r="L9" s="26"/>
      <c r="M9" s="28">
        <f t="shared" si="1"/>
        <v>13.95</v>
      </c>
      <c r="N9" s="37">
        <v>5.9</v>
      </c>
      <c r="O9" s="38">
        <v>8.55</v>
      </c>
      <c r="P9" s="26"/>
      <c r="Q9" s="28">
        <f t="shared" si="2"/>
        <v>14.450000000000001</v>
      </c>
      <c r="R9" s="37">
        <v>5.6</v>
      </c>
      <c r="S9" s="38">
        <v>8.35</v>
      </c>
      <c r="T9" s="26">
        <v>0.3</v>
      </c>
      <c r="U9" s="28">
        <f t="shared" si="3"/>
        <v>13.649999999999999</v>
      </c>
      <c r="V9" s="30">
        <f t="shared" si="4"/>
        <v>56.6</v>
      </c>
    </row>
    <row r="10" spans="1:22" s="9" customFormat="1" ht="18" customHeight="1">
      <c r="A10" s="70" t="s">
        <v>4</v>
      </c>
      <c r="B10" s="75" t="s">
        <v>14</v>
      </c>
      <c r="C10" s="76" t="s">
        <v>13</v>
      </c>
      <c r="D10" s="34"/>
      <c r="E10" s="33" t="s">
        <v>21</v>
      </c>
      <c r="F10" s="37">
        <v>5</v>
      </c>
      <c r="G10" s="38">
        <v>9.4</v>
      </c>
      <c r="H10" s="26"/>
      <c r="I10" s="28">
        <f t="shared" si="0"/>
        <v>14.4</v>
      </c>
      <c r="J10" s="37">
        <v>5.9</v>
      </c>
      <c r="K10" s="38">
        <v>8.8</v>
      </c>
      <c r="L10" s="26">
        <v>0.3</v>
      </c>
      <c r="M10" s="28">
        <f t="shared" si="1"/>
        <v>14.4</v>
      </c>
      <c r="N10" s="37">
        <v>5.7</v>
      </c>
      <c r="O10" s="38">
        <v>7.95</v>
      </c>
      <c r="P10" s="26"/>
      <c r="Q10" s="28">
        <f t="shared" si="2"/>
        <v>13.65</v>
      </c>
      <c r="R10" s="37">
        <v>4.7</v>
      </c>
      <c r="S10" s="38">
        <v>8.9</v>
      </c>
      <c r="T10" s="26"/>
      <c r="U10" s="28">
        <f t="shared" si="3"/>
        <v>13.600000000000001</v>
      </c>
      <c r="V10" s="30">
        <f t="shared" si="4"/>
        <v>56.050000000000004</v>
      </c>
    </row>
    <row r="11" spans="1:22" s="9" customFormat="1" ht="18" customHeight="1">
      <c r="A11" s="69" t="s">
        <v>4</v>
      </c>
      <c r="B11" s="75" t="s">
        <v>36</v>
      </c>
      <c r="C11" s="76" t="s">
        <v>37</v>
      </c>
      <c r="D11" s="34"/>
      <c r="E11" s="33" t="s">
        <v>23</v>
      </c>
      <c r="F11" s="37">
        <v>5</v>
      </c>
      <c r="G11" s="38">
        <v>8.75</v>
      </c>
      <c r="H11" s="26"/>
      <c r="I11" s="28">
        <f t="shared" si="0"/>
        <v>13.75</v>
      </c>
      <c r="J11" s="37">
        <v>5.2</v>
      </c>
      <c r="K11" s="38">
        <v>8.65</v>
      </c>
      <c r="L11" s="26">
        <v>0.3</v>
      </c>
      <c r="M11" s="28">
        <f t="shared" si="1"/>
        <v>13.55</v>
      </c>
      <c r="N11" s="37">
        <v>6.4</v>
      </c>
      <c r="O11" s="38">
        <v>8.5</v>
      </c>
      <c r="P11" s="26"/>
      <c r="Q11" s="28">
        <f t="shared" si="2"/>
        <v>14.9</v>
      </c>
      <c r="R11" s="37">
        <v>5.5</v>
      </c>
      <c r="S11" s="38">
        <v>8.35</v>
      </c>
      <c r="T11" s="26"/>
      <c r="U11" s="28">
        <f t="shared" si="3"/>
        <v>13.85</v>
      </c>
      <c r="V11" s="30">
        <f t="shared" si="4"/>
        <v>56.050000000000004</v>
      </c>
    </row>
    <row r="12" spans="1:22" s="9" customFormat="1" ht="18" customHeight="1">
      <c r="A12" s="70" t="s">
        <v>5</v>
      </c>
      <c r="B12" s="75" t="s">
        <v>38</v>
      </c>
      <c r="C12" s="76" t="s">
        <v>39</v>
      </c>
      <c r="D12" s="34"/>
      <c r="E12" s="33" t="s">
        <v>23</v>
      </c>
      <c r="F12" s="37">
        <v>5</v>
      </c>
      <c r="G12" s="38">
        <v>9.1</v>
      </c>
      <c r="H12" s="26"/>
      <c r="I12" s="28">
        <f t="shared" si="0"/>
        <v>14.1</v>
      </c>
      <c r="J12" s="37">
        <v>5.9</v>
      </c>
      <c r="K12" s="38">
        <v>8.75</v>
      </c>
      <c r="L12" s="26">
        <v>0.3</v>
      </c>
      <c r="M12" s="28">
        <f t="shared" si="1"/>
        <v>14.35</v>
      </c>
      <c r="N12" s="37">
        <v>5.9</v>
      </c>
      <c r="O12" s="38">
        <v>7.85</v>
      </c>
      <c r="P12" s="26"/>
      <c r="Q12" s="28">
        <f t="shared" si="2"/>
        <v>13.75</v>
      </c>
      <c r="R12" s="37">
        <v>5.3</v>
      </c>
      <c r="S12" s="38">
        <v>8.4</v>
      </c>
      <c r="T12" s="26"/>
      <c r="U12" s="28">
        <f t="shared" si="3"/>
        <v>13.7</v>
      </c>
      <c r="V12" s="30">
        <f t="shared" si="4"/>
        <v>55.900000000000006</v>
      </c>
    </row>
    <row r="13" spans="1:23" s="9" customFormat="1" ht="18" customHeight="1">
      <c r="A13" s="69" t="s">
        <v>6</v>
      </c>
      <c r="B13" s="75" t="s">
        <v>15</v>
      </c>
      <c r="C13" s="76" t="s">
        <v>16</v>
      </c>
      <c r="D13" s="34"/>
      <c r="E13" s="33" t="s">
        <v>21</v>
      </c>
      <c r="F13" s="37">
        <v>5</v>
      </c>
      <c r="G13" s="38">
        <v>9.05</v>
      </c>
      <c r="H13" s="26"/>
      <c r="I13" s="28">
        <f t="shared" si="0"/>
        <v>14.05</v>
      </c>
      <c r="J13" s="37">
        <v>6.6</v>
      </c>
      <c r="K13" s="38">
        <v>8.9</v>
      </c>
      <c r="L13" s="26"/>
      <c r="M13" s="28">
        <f t="shared" si="1"/>
        <v>15.5</v>
      </c>
      <c r="N13" s="37">
        <v>5.9</v>
      </c>
      <c r="O13" s="38">
        <v>7</v>
      </c>
      <c r="P13" s="26"/>
      <c r="Q13" s="28">
        <f t="shared" si="2"/>
        <v>12.9</v>
      </c>
      <c r="R13" s="37">
        <v>5.5</v>
      </c>
      <c r="S13" s="38">
        <v>7.65</v>
      </c>
      <c r="T13" s="26"/>
      <c r="U13" s="28">
        <f t="shared" si="3"/>
        <v>13.15</v>
      </c>
      <c r="V13" s="30">
        <f t="shared" si="4"/>
        <v>55.6</v>
      </c>
      <c r="W13" s="6"/>
    </row>
    <row r="14" spans="1:22" ht="18" customHeight="1">
      <c r="A14" s="70" t="s">
        <v>7</v>
      </c>
      <c r="B14" s="75" t="s">
        <v>34</v>
      </c>
      <c r="C14" s="76" t="s">
        <v>35</v>
      </c>
      <c r="D14" s="34"/>
      <c r="E14" s="33" t="s">
        <v>23</v>
      </c>
      <c r="F14" s="37">
        <v>5.5</v>
      </c>
      <c r="G14" s="38">
        <v>8.8</v>
      </c>
      <c r="H14" s="26"/>
      <c r="I14" s="28">
        <f t="shared" si="0"/>
        <v>14.3</v>
      </c>
      <c r="J14" s="37">
        <v>5.7</v>
      </c>
      <c r="K14" s="38">
        <v>8.3</v>
      </c>
      <c r="L14" s="26"/>
      <c r="M14" s="28">
        <f t="shared" si="1"/>
        <v>14</v>
      </c>
      <c r="N14" s="37">
        <v>5.9</v>
      </c>
      <c r="O14" s="38">
        <v>7.3</v>
      </c>
      <c r="P14" s="26"/>
      <c r="Q14" s="28">
        <f t="shared" si="2"/>
        <v>13.2</v>
      </c>
      <c r="R14" s="37">
        <v>5.5</v>
      </c>
      <c r="S14" s="38">
        <v>8.45</v>
      </c>
      <c r="T14" s="26"/>
      <c r="U14" s="28">
        <f t="shared" si="3"/>
        <v>13.95</v>
      </c>
      <c r="V14" s="30">
        <f t="shared" si="4"/>
        <v>55.45</v>
      </c>
    </row>
    <row r="15" spans="1:22" ht="18" customHeight="1">
      <c r="A15" s="69" t="s">
        <v>8</v>
      </c>
      <c r="B15" s="82" t="s">
        <v>82</v>
      </c>
      <c r="C15" s="83" t="s">
        <v>83</v>
      </c>
      <c r="D15" s="34"/>
      <c r="E15" s="33" t="s">
        <v>23</v>
      </c>
      <c r="F15" s="37">
        <v>5</v>
      </c>
      <c r="G15" s="38">
        <v>9</v>
      </c>
      <c r="H15" s="26"/>
      <c r="I15" s="28">
        <f t="shared" si="0"/>
        <v>14</v>
      </c>
      <c r="J15" s="37">
        <v>5.5</v>
      </c>
      <c r="K15" s="38">
        <v>7.65</v>
      </c>
      <c r="L15" s="26"/>
      <c r="M15" s="28">
        <f t="shared" si="1"/>
        <v>13.15</v>
      </c>
      <c r="N15" s="37">
        <v>5.8</v>
      </c>
      <c r="O15" s="38">
        <v>7.75</v>
      </c>
      <c r="P15" s="26"/>
      <c r="Q15" s="28">
        <f t="shared" si="2"/>
        <v>13.55</v>
      </c>
      <c r="R15" s="37">
        <v>5.3</v>
      </c>
      <c r="S15" s="38">
        <v>8.35</v>
      </c>
      <c r="T15" s="26"/>
      <c r="U15" s="28">
        <f t="shared" si="3"/>
        <v>13.649999999999999</v>
      </c>
      <c r="V15" s="30">
        <f t="shared" si="4"/>
        <v>54.35</v>
      </c>
    </row>
    <row r="16" spans="1:22" ht="18" customHeight="1">
      <c r="A16" s="70" t="s">
        <v>10</v>
      </c>
      <c r="B16" s="75" t="s">
        <v>24</v>
      </c>
      <c r="C16" s="76" t="s">
        <v>13</v>
      </c>
      <c r="D16" s="34"/>
      <c r="E16" s="33" t="s">
        <v>21</v>
      </c>
      <c r="F16" s="37">
        <v>5</v>
      </c>
      <c r="G16" s="38">
        <v>7.6</v>
      </c>
      <c r="H16" s="26"/>
      <c r="I16" s="28">
        <f t="shared" si="0"/>
        <v>12.6</v>
      </c>
      <c r="J16" s="37">
        <v>6.1</v>
      </c>
      <c r="K16" s="38">
        <v>7.6</v>
      </c>
      <c r="L16" s="26">
        <v>0.3</v>
      </c>
      <c r="M16" s="28">
        <f t="shared" si="1"/>
        <v>13.399999999999999</v>
      </c>
      <c r="N16" s="37">
        <v>5.5</v>
      </c>
      <c r="O16" s="38">
        <v>8.6</v>
      </c>
      <c r="P16" s="26"/>
      <c r="Q16" s="28">
        <f t="shared" si="2"/>
        <v>14.1</v>
      </c>
      <c r="R16" s="37">
        <v>5.1</v>
      </c>
      <c r="S16" s="38">
        <v>8.6</v>
      </c>
      <c r="T16" s="26"/>
      <c r="U16" s="28">
        <f t="shared" si="3"/>
        <v>13.7</v>
      </c>
      <c r="V16" s="30">
        <f t="shared" si="4"/>
        <v>53.8</v>
      </c>
    </row>
    <row r="17" spans="1:22" ht="15.75">
      <c r="A17" s="70" t="s">
        <v>11</v>
      </c>
      <c r="B17" s="77" t="s">
        <v>29</v>
      </c>
      <c r="C17" s="78" t="s">
        <v>30</v>
      </c>
      <c r="D17" s="34"/>
      <c r="E17" s="33" t="s">
        <v>21</v>
      </c>
      <c r="F17" s="39">
        <v>4.4</v>
      </c>
      <c r="G17" s="41">
        <v>8.7</v>
      </c>
      <c r="H17" s="43"/>
      <c r="I17" s="28">
        <f t="shared" si="0"/>
        <v>13.1</v>
      </c>
      <c r="J17" s="39">
        <v>5.2</v>
      </c>
      <c r="K17" s="41">
        <v>8.25</v>
      </c>
      <c r="L17" s="43"/>
      <c r="M17" s="28">
        <f t="shared" si="1"/>
        <v>13.45</v>
      </c>
      <c r="N17" s="39">
        <v>5.9</v>
      </c>
      <c r="O17" s="41">
        <v>7.5</v>
      </c>
      <c r="P17" s="43"/>
      <c r="Q17" s="28">
        <f t="shared" si="2"/>
        <v>13.4</v>
      </c>
      <c r="R17" s="39">
        <v>4.9</v>
      </c>
      <c r="S17" s="41">
        <v>8.65</v>
      </c>
      <c r="T17" s="43"/>
      <c r="U17" s="28">
        <f t="shared" si="3"/>
        <v>13.55</v>
      </c>
      <c r="V17" s="30">
        <f t="shared" si="4"/>
        <v>53.5</v>
      </c>
    </row>
    <row r="18" spans="1:22" ht="15.75">
      <c r="A18" s="69" t="s">
        <v>17</v>
      </c>
      <c r="B18" s="75" t="s">
        <v>47</v>
      </c>
      <c r="C18" s="76" t="s">
        <v>48</v>
      </c>
      <c r="D18" s="34"/>
      <c r="E18" s="33" t="s">
        <v>22</v>
      </c>
      <c r="F18" s="37">
        <v>5.2</v>
      </c>
      <c r="G18" s="38">
        <v>8.6</v>
      </c>
      <c r="H18" s="26"/>
      <c r="I18" s="28">
        <f t="shared" si="0"/>
        <v>13.8</v>
      </c>
      <c r="J18" s="37">
        <v>5.5</v>
      </c>
      <c r="K18" s="38">
        <v>6.9</v>
      </c>
      <c r="L18" s="26">
        <v>0.1</v>
      </c>
      <c r="M18" s="28">
        <f t="shared" si="1"/>
        <v>12.3</v>
      </c>
      <c r="N18" s="37">
        <v>5.5</v>
      </c>
      <c r="O18" s="38">
        <v>8.2</v>
      </c>
      <c r="P18" s="26"/>
      <c r="Q18" s="28">
        <f t="shared" si="2"/>
        <v>13.7</v>
      </c>
      <c r="R18" s="37">
        <v>4.7</v>
      </c>
      <c r="S18" s="38">
        <v>8.7</v>
      </c>
      <c r="T18" s="26"/>
      <c r="U18" s="28">
        <f t="shared" si="3"/>
        <v>13.399999999999999</v>
      </c>
      <c r="V18" s="30">
        <f t="shared" si="4"/>
        <v>53.199999999999996</v>
      </c>
    </row>
    <row r="19" spans="1:22" ht="15.75">
      <c r="A19" s="70" t="s">
        <v>18</v>
      </c>
      <c r="B19" s="75" t="s">
        <v>55</v>
      </c>
      <c r="C19" s="79" t="s">
        <v>56</v>
      </c>
      <c r="D19" s="34"/>
      <c r="E19" s="33" t="s">
        <v>54</v>
      </c>
      <c r="F19" s="37">
        <v>5</v>
      </c>
      <c r="G19" s="38">
        <v>9</v>
      </c>
      <c r="H19" s="26"/>
      <c r="I19" s="28">
        <f t="shared" si="0"/>
        <v>14</v>
      </c>
      <c r="J19" s="37">
        <v>5.9</v>
      </c>
      <c r="K19" s="38">
        <v>8.05</v>
      </c>
      <c r="L19" s="26">
        <v>0.1</v>
      </c>
      <c r="M19" s="28">
        <f t="shared" si="1"/>
        <v>13.850000000000001</v>
      </c>
      <c r="N19" s="37">
        <v>5</v>
      </c>
      <c r="O19" s="38">
        <v>7.4</v>
      </c>
      <c r="P19" s="26"/>
      <c r="Q19" s="28">
        <f t="shared" si="2"/>
        <v>12.4</v>
      </c>
      <c r="R19" s="37">
        <v>4.3</v>
      </c>
      <c r="S19" s="38">
        <v>8.6</v>
      </c>
      <c r="T19" s="26"/>
      <c r="U19" s="28">
        <f t="shared" si="3"/>
        <v>12.899999999999999</v>
      </c>
      <c r="V19" s="30">
        <f t="shared" si="4"/>
        <v>53.15</v>
      </c>
    </row>
    <row r="20" spans="1:22" ht="15.75">
      <c r="A20" s="70" t="s">
        <v>19</v>
      </c>
      <c r="B20" s="75" t="s">
        <v>42</v>
      </c>
      <c r="C20" s="76" t="s">
        <v>37</v>
      </c>
      <c r="D20" s="34"/>
      <c r="E20" s="33" t="s">
        <v>22</v>
      </c>
      <c r="F20" s="37">
        <v>4</v>
      </c>
      <c r="G20" s="38">
        <v>8.8</v>
      </c>
      <c r="H20" s="26"/>
      <c r="I20" s="28">
        <f t="shared" si="0"/>
        <v>12.8</v>
      </c>
      <c r="J20" s="37">
        <v>5.1</v>
      </c>
      <c r="K20" s="38">
        <v>8.2</v>
      </c>
      <c r="L20" s="26"/>
      <c r="M20" s="28">
        <f t="shared" si="1"/>
        <v>13.299999999999999</v>
      </c>
      <c r="N20" s="37">
        <v>5.7</v>
      </c>
      <c r="O20" s="38">
        <v>6.9</v>
      </c>
      <c r="P20" s="26"/>
      <c r="Q20" s="28">
        <f t="shared" si="2"/>
        <v>12.600000000000001</v>
      </c>
      <c r="R20" s="37">
        <v>4.6</v>
      </c>
      <c r="S20" s="38">
        <v>8.35</v>
      </c>
      <c r="T20" s="26"/>
      <c r="U20" s="28">
        <f t="shared" si="3"/>
        <v>12.95</v>
      </c>
      <c r="V20" s="30">
        <f t="shared" si="4"/>
        <v>51.650000000000006</v>
      </c>
    </row>
    <row r="21" spans="1:22" ht="15.75">
      <c r="A21" s="69" t="s">
        <v>20</v>
      </c>
      <c r="B21" s="75" t="s">
        <v>49</v>
      </c>
      <c r="C21" s="76" t="s">
        <v>50</v>
      </c>
      <c r="D21" s="34"/>
      <c r="E21" s="33" t="s">
        <v>22</v>
      </c>
      <c r="F21" s="37">
        <v>4.6</v>
      </c>
      <c r="G21" s="38">
        <v>8.65</v>
      </c>
      <c r="H21" s="26"/>
      <c r="I21" s="28">
        <f t="shared" si="0"/>
        <v>13.25</v>
      </c>
      <c r="J21" s="37">
        <v>5.1</v>
      </c>
      <c r="K21" s="38">
        <v>7.05</v>
      </c>
      <c r="L21" s="26">
        <v>0.4</v>
      </c>
      <c r="M21" s="28">
        <f t="shared" si="1"/>
        <v>11.749999999999998</v>
      </c>
      <c r="N21" s="37">
        <v>5.4</v>
      </c>
      <c r="O21" s="38">
        <v>7.25</v>
      </c>
      <c r="P21" s="26"/>
      <c r="Q21" s="28">
        <f t="shared" si="2"/>
        <v>12.65</v>
      </c>
      <c r="R21" s="37">
        <v>5.2</v>
      </c>
      <c r="S21" s="38">
        <v>8.3</v>
      </c>
      <c r="T21" s="26"/>
      <c r="U21" s="28">
        <f t="shared" si="3"/>
        <v>13.5</v>
      </c>
      <c r="V21" s="30">
        <f t="shared" si="4"/>
        <v>51.15</v>
      </c>
    </row>
    <row r="22" spans="1:22" ht="15.75">
      <c r="A22" s="70" t="s">
        <v>68</v>
      </c>
      <c r="B22" s="75" t="s">
        <v>60</v>
      </c>
      <c r="C22" s="76" t="s">
        <v>61</v>
      </c>
      <c r="D22" s="34"/>
      <c r="E22" s="33" t="s">
        <v>53</v>
      </c>
      <c r="F22" s="37">
        <v>4.2</v>
      </c>
      <c r="G22" s="38">
        <v>8.35</v>
      </c>
      <c r="H22" s="26"/>
      <c r="I22" s="28">
        <f t="shared" si="0"/>
        <v>12.55</v>
      </c>
      <c r="J22" s="37">
        <v>5.1</v>
      </c>
      <c r="K22" s="38">
        <v>7.1</v>
      </c>
      <c r="L22" s="26">
        <v>0.1</v>
      </c>
      <c r="M22" s="28">
        <f t="shared" si="1"/>
        <v>12.1</v>
      </c>
      <c r="N22" s="37">
        <v>5.3</v>
      </c>
      <c r="O22" s="38">
        <v>7.7</v>
      </c>
      <c r="P22" s="26"/>
      <c r="Q22" s="28">
        <f t="shared" si="2"/>
        <v>13</v>
      </c>
      <c r="R22" s="37">
        <v>4.7</v>
      </c>
      <c r="S22" s="38">
        <v>8.55</v>
      </c>
      <c r="T22" s="26"/>
      <c r="U22" s="28">
        <f t="shared" si="3"/>
        <v>13.25</v>
      </c>
      <c r="V22" s="30">
        <f t="shared" si="4"/>
        <v>50.9</v>
      </c>
    </row>
    <row r="23" spans="1:22" ht="15.75">
      <c r="A23" s="70" t="s">
        <v>69</v>
      </c>
      <c r="B23" s="75" t="s">
        <v>79</v>
      </c>
      <c r="C23" s="76" t="s">
        <v>80</v>
      </c>
      <c r="D23" s="34"/>
      <c r="E23" s="33" t="s">
        <v>53</v>
      </c>
      <c r="F23" s="37">
        <v>4.4</v>
      </c>
      <c r="G23" s="38">
        <v>8.4</v>
      </c>
      <c r="H23" s="26"/>
      <c r="I23" s="28">
        <f t="shared" si="0"/>
        <v>12.8</v>
      </c>
      <c r="J23" s="37">
        <v>5.3</v>
      </c>
      <c r="K23" s="38">
        <v>8.25</v>
      </c>
      <c r="L23" s="26"/>
      <c r="M23" s="28">
        <f t="shared" si="1"/>
        <v>13.55</v>
      </c>
      <c r="N23" s="37">
        <v>5.4</v>
      </c>
      <c r="O23" s="38">
        <v>6.25</v>
      </c>
      <c r="P23" s="26"/>
      <c r="Q23" s="28">
        <f t="shared" si="2"/>
        <v>11.65</v>
      </c>
      <c r="R23" s="37">
        <v>4.1</v>
      </c>
      <c r="S23" s="38">
        <v>8.3</v>
      </c>
      <c r="T23" s="26">
        <v>0.1</v>
      </c>
      <c r="U23" s="28">
        <f t="shared" si="3"/>
        <v>12.3</v>
      </c>
      <c r="V23" s="30">
        <f t="shared" si="4"/>
        <v>50.3</v>
      </c>
    </row>
    <row r="24" spans="1:22" ht="15.75">
      <c r="A24" s="69" t="s">
        <v>70</v>
      </c>
      <c r="B24" s="75" t="s">
        <v>62</v>
      </c>
      <c r="C24" s="76" t="s">
        <v>63</v>
      </c>
      <c r="D24" s="34"/>
      <c r="E24" s="33" t="s">
        <v>53</v>
      </c>
      <c r="F24" s="37">
        <v>4.4</v>
      </c>
      <c r="G24" s="38">
        <v>8.75</v>
      </c>
      <c r="H24" s="26"/>
      <c r="I24" s="28">
        <f t="shared" si="0"/>
        <v>13.15</v>
      </c>
      <c r="J24" s="37">
        <v>5.1</v>
      </c>
      <c r="K24" s="38">
        <v>8.1</v>
      </c>
      <c r="L24" s="26">
        <v>0.4</v>
      </c>
      <c r="M24" s="28">
        <f t="shared" si="1"/>
        <v>12.799999999999999</v>
      </c>
      <c r="N24" s="37">
        <v>5.6</v>
      </c>
      <c r="O24" s="38">
        <v>6.1</v>
      </c>
      <c r="P24" s="26"/>
      <c r="Q24" s="28">
        <f t="shared" si="2"/>
        <v>11.7</v>
      </c>
      <c r="R24" s="37">
        <v>5.1</v>
      </c>
      <c r="S24" s="38">
        <v>7.3</v>
      </c>
      <c r="T24" s="26">
        <v>0.1</v>
      </c>
      <c r="U24" s="28">
        <f t="shared" si="3"/>
        <v>12.299999999999999</v>
      </c>
      <c r="V24" s="30">
        <f t="shared" si="4"/>
        <v>49.949999999999996</v>
      </c>
    </row>
    <row r="25" spans="1:22" ht="15.75">
      <c r="A25" s="70" t="s">
        <v>71</v>
      </c>
      <c r="B25" s="75" t="s">
        <v>45</v>
      </c>
      <c r="C25" s="76" t="s">
        <v>46</v>
      </c>
      <c r="D25" s="34"/>
      <c r="E25" s="33" t="s">
        <v>22</v>
      </c>
      <c r="F25" s="37">
        <v>4.4</v>
      </c>
      <c r="G25" s="38">
        <v>8.7</v>
      </c>
      <c r="H25" s="26"/>
      <c r="I25" s="28">
        <f t="shared" si="0"/>
        <v>13.1</v>
      </c>
      <c r="J25" s="37">
        <v>5</v>
      </c>
      <c r="K25" s="38">
        <v>7.05</v>
      </c>
      <c r="L25" s="26">
        <v>0.3</v>
      </c>
      <c r="M25" s="28">
        <f t="shared" si="1"/>
        <v>11.75</v>
      </c>
      <c r="N25" s="37">
        <v>5.8</v>
      </c>
      <c r="O25" s="38">
        <v>6.2</v>
      </c>
      <c r="P25" s="26">
        <v>0.3</v>
      </c>
      <c r="Q25" s="28">
        <f t="shared" si="2"/>
        <v>11.7</v>
      </c>
      <c r="R25" s="37">
        <v>5.2</v>
      </c>
      <c r="S25" s="38">
        <v>7.6</v>
      </c>
      <c r="T25" s="26"/>
      <c r="U25" s="28">
        <f t="shared" si="3"/>
        <v>12.8</v>
      </c>
      <c r="V25" s="30">
        <f t="shared" si="4"/>
        <v>49.349999999999994</v>
      </c>
    </row>
    <row r="26" spans="1:22" ht="15.75">
      <c r="A26" s="70" t="s">
        <v>72</v>
      </c>
      <c r="B26" s="77" t="s">
        <v>51</v>
      </c>
      <c r="C26" s="80" t="s">
        <v>52</v>
      </c>
      <c r="D26" s="34"/>
      <c r="E26" s="33" t="s">
        <v>22</v>
      </c>
      <c r="F26" s="37">
        <v>4.4</v>
      </c>
      <c r="G26" s="38">
        <v>8.95</v>
      </c>
      <c r="H26" s="26"/>
      <c r="I26" s="28">
        <f t="shared" si="0"/>
        <v>13.35</v>
      </c>
      <c r="J26" s="37">
        <v>3.8</v>
      </c>
      <c r="K26" s="38">
        <v>6.3</v>
      </c>
      <c r="L26" s="26">
        <v>0.1</v>
      </c>
      <c r="M26" s="28">
        <f t="shared" si="1"/>
        <v>10</v>
      </c>
      <c r="N26" s="37">
        <v>5.6</v>
      </c>
      <c r="O26" s="38">
        <v>6.9</v>
      </c>
      <c r="P26" s="26">
        <v>0.1</v>
      </c>
      <c r="Q26" s="28">
        <f t="shared" si="2"/>
        <v>12.4</v>
      </c>
      <c r="R26" s="37">
        <v>5.2</v>
      </c>
      <c r="S26" s="38">
        <v>8.3</v>
      </c>
      <c r="T26" s="26">
        <v>0.1</v>
      </c>
      <c r="U26" s="28">
        <f t="shared" si="3"/>
        <v>13.4</v>
      </c>
      <c r="V26" s="30">
        <f t="shared" si="4"/>
        <v>49.15</v>
      </c>
    </row>
    <row r="27" spans="1:22" ht="15.75">
      <c r="A27" s="69" t="s">
        <v>73</v>
      </c>
      <c r="B27" s="75" t="s">
        <v>40</v>
      </c>
      <c r="C27" s="35" t="s">
        <v>41</v>
      </c>
      <c r="D27" s="34"/>
      <c r="E27" s="33" t="s">
        <v>23</v>
      </c>
      <c r="F27" s="37">
        <v>5.7</v>
      </c>
      <c r="G27" s="38">
        <v>8.85</v>
      </c>
      <c r="H27" s="26"/>
      <c r="I27" s="28">
        <f t="shared" si="0"/>
        <v>14.55</v>
      </c>
      <c r="J27" s="37"/>
      <c r="K27" s="38"/>
      <c r="L27" s="26"/>
      <c r="M27" s="28"/>
      <c r="N27" s="37">
        <v>6.2</v>
      </c>
      <c r="O27" s="38">
        <v>8.05</v>
      </c>
      <c r="P27" s="26"/>
      <c r="Q27" s="28">
        <f t="shared" si="2"/>
        <v>14.25</v>
      </c>
      <c r="R27" s="37">
        <v>5.7</v>
      </c>
      <c r="S27" s="38">
        <v>7.75</v>
      </c>
      <c r="T27" s="26"/>
      <c r="U27" s="28">
        <f t="shared" si="3"/>
        <v>13.45</v>
      </c>
      <c r="V27" s="30">
        <f t="shared" si="4"/>
        <v>42.25</v>
      </c>
    </row>
    <row r="28" spans="1:22" ht="15.75">
      <c r="A28" s="70" t="s">
        <v>74</v>
      </c>
      <c r="B28" s="75" t="s">
        <v>25</v>
      </c>
      <c r="C28" s="76" t="s">
        <v>26</v>
      </c>
      <c r="D28" s="34"/>
      <c r="E28" s="33" t="s">
        <v>21</v>
      </c>
      <c r="F28" s="37">
        <v>5</v>
      </c>
      <c r="G28" s="38">
        <v>8.75</v>
      </c>
      <c r="H28" s="26"/>
      <c r="I28" s="28">
        <f t="shared" si="0"/>
        <v>13.75</v>
      </c>
      <c r="J28" s="37">
        <v>5.3</v>
      </c>
      <c r="K28" s="38">
        <v>8.5</v>
      </c>
      <c r="L28" s="26">
        <v>0.1</v>
      </c>
      <c r="M28" s="28">
        <f>J28+K28-L28</f>
        <v>13.700000000000001</v>
      </c>
      <c r="N28" s="37">
        <v>5.6</v>
      </c>
      <c r="O28" s="38">
        <v>7.55</v>
      </c>
      <c r="P28" s="26"/>
      <c r="Q28" s="28">
        <f t="shared" si="2"/>
        <v>13.149999999999999</v>
      </c>
      <c r="R28" s="37"/>
      <c r="S28" s="38"/>
      <c r="T28" s="26"/>
      <c r="U28" s="28"/>
      <c r="V28" s="30">
        <f t="shared" si="4"/>
        <v>40.6</v>
      </c>
    </row>
    <row r="29" spans="1:22" ht="15.75">
      <c r="A29" s="70" t="s">
        <v>75</v>
      </c>
      <c r="B29" s="75" t="s">
        <v>57</v>
      </c>
      <c r="C29" s="79" t="s">
        <v>37</v>
      </c>
      <c r="D29" s="34"/>
      <c r="E29" s="33" t="s">
        <v>54</v>
      </c>
      <c r="F29" s="37">
        <v>4.6</v>
      </c>
      <c r="G29" s="38">
        <v>9.2</v>
      </c>
      <c r="H29" s="26"/>
      <c r="I29" s="28">
        <f t="shared" si="0"/>
        <v>13.799999999999999</v>
      </c>
      <c r="J29" s="37">
        <v>5.6</v>
      </c>
      <c r="K29" s="38">
        <v>7.35</v>
      </c>
      <c r="L29" s="26"/>
      <c r="M29" s="28">
        <f>J29+K29-L29</f>
        <v>12.95</v>
      </c>
      <c r="N29" s="37">
        <v>5.6</v>
      </c>
      <c r="O29" s="38">
        <v>7.65</v>
      </c>
      <c r="P29" s="26"/>
      <c r="Q29" s="28">
        <f t="shared" si="2"/>
        <v>13.25</v>
      </c>
      <c r="R29" s="37"/>
      <c r="S29" s="38"/>
      <c r="T29" s="26"/>
      <c r="U29" s="28"/>
      <c r="V29" s="30">
        <f t="shared" si="4"/>
        <v>40</v>
      </c>
    </row>
    <row r="30" spans="1:22" ht="15.75">
      <c r="A30" s="69" t="s">
        <v>76</v>
      </c>
      <c r="B30" s="75" t="s">
        <v>44</v>
      </c>
      <c r="C30" s="76" t="s">
        <v>43</v>
      </c>
      <c r="D30" s="34"/>
      <c r="E30" s="33" t="s">
        <v>22</v>
      </c>
      <c r="F30" s="37">
        <v>5</v>
      </c>
      <c r="G30" s="38">
        <v>9</v>
      </c>
      <c r="H30" s="26"/>
      <c r="I30" s="28">
        <f t="shared" si="0"/>
        <v>14</v>
      </c>
      <c r="J30" s="37">
        <v>6</v>
      </c>
      <c r="K30" s="38">
        <v>7.3</v>
      </c>
      <c r="L30" s="26"/>
      <c r="M30" s="28">
        <f>J30+K30-L30</f>
        <v>13.3</v>
      </c>
      <c r="N30" s="37"/>
      <c r="O30" s="38"/>
      <c r="P30" s="26"/>
      <c r="Q30" s="28"/>
      <c r="R30" s="37">
        <v>3.9</v>
      </c>
      <c r="S30" s="38">
        <v>7.65</v>
      </c>
      <c r="T30" s="26"/>
      <c r="U30" s="28">
        <f>R30+S30-T30</f>
        <v>11.55</v>
      </c>
      <c r="V30" s="30">
        <f t="shared" si="4"/>
        <v>38.85</v>
      </c>
    </row>
    <row r="31" spans="1:22" ht="15.75">
      <c r="A31" s="70" t="s">
        <v>77</v>
      </c>
      <c r="B31" s="75" t="s">
        <v>58</v>
      </c>
      <c r="C31" s="76" t="s">
        <v>59</v>
      </c>
      <c r="D31" s="34"/>
      <c r="E31" s="33" t="s">
        <v>53</v>
      </c>
      <c r="F31" s="37">
        <v>4.6</v>
      </c>
      <c r="G31" s="38">
        <v>7.85</v>
      </c>
      <c r="H31" s="26"/>
      <c r="I31" s="28">
        <f t="shared" si="0"/>
        <v>12.45</v>
      </c>
      <c r="J31" s="37">
        <v>4.3</v>
      </c>
      <c r="K31" s="38">
        <v>7.05</v>
      </c>
      <c r="L31" s="26">
        <v>0.4</v>
      </c>
      <c r="M31" s="28">
        <f>J31+K31-L31</f>
        <v>10.95</v>
      </c>
      <c r="N31" s="37">
        <v>5.5</v>
      </c>
      <c r="O31" s="38">
        <v>7.3</v>
      </c>
      <c r="P31" s="26"/>
      <c r="Q31" s="28">
        <f>N31+O31-P31</f>
        <v>12.8</v>
      </c>
      <c r="R31" s="37"/>
      <c r="S31" s="38"/>
      <c r="T31" s="26"/>
      <c r="U31" s="28"/>
      <c r="V31" s="30">
        <f t="shared" si="4"/>
        <v>36.2</v>
      </c>
    </row>
    <row r="32" spans="1:22" ht="15.75">
      <c r="A32" s="70" t="s">
        <v>78</v>
      </c>
      <c r="B32" s="75" t="s">
        <v>31</v>
      </c>
      <c r="C32" s="76" t="s">
        <v>32</v>
      </c>
      <c r="D32" s="34"/>
      <c r="E32" s="33" t="s">
        <v>23</v>
      </c>
      <c r="F32" s="37"/>
      <c r="G32" s="38"/>
      <c r="H32" s="26"/>
      <c r="I32" s="28"/>
      <c r="J32" s="37">
        <v>6.5</v>
      </c>
      <c r="K32" s="38">
        <v>7.85</v>
      </c>
      <c r="L32" s="26"/>
      <c r="M32" s="28">
        <f>J32+K32-L32</f>
        <v>14.35</v>
      </c>
      <c r="N32" s="37"/>
      <c r="O32" s="38"/>
      <c r="P32" s="26"/>
      <c r="Q32" s="28"/>
      <c r="R32" s="37"/>
      <c r="S32" s="38"/>
      <c r="T32" s="26"/>
      <c r="U32" s="28"/>
      <c r="V32" s="30">
        <f t="shared" si="4"/>
        <v>14.35</v>
      </c>
    </row>
  </sheetData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41" right="0.21" top="0.22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2007-08-03T18:00:12Z</cp:lastPrinted>
  <dcterms:created xsi:type="dcterms:W3CDTF">2001-09-20T05:51:40Z</dcterms:created>
  <dcterms:modified xsi:type="dcterms:W3CDTF">2007-08-04T17:02:03Z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