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8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7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520" yWindow="2580" windowWidth="16680" windowHeight="12480" activeTab="0"/>
  </bookViews>
  <sheets>
    <sheet name="EKIPNO (2)" sheetId="1" r:id="rId1"/>
    <sheet name="MNOGOBOJ" sheetId="2" r:id="rId2"/>
    <sheet name="EKIPNO" sheetId="3" r:id="rId3"/>
    <sheet name="EK-IZRACUN" sheetId="4" r:id="rId4"/>
    <sheet name="IMENA" sheetId="5" r:id="rId5"/>
    <sheet name="turnus" sheetId="6" r:id="rId6"/>
  </sheets>
  <definedNames>
    <definedName name="_xlnm.Print_Titles" localSheetId="1">'MNOGOBOJ'!$14:$16</definedName>
    <definedName name="_xlnm.Print_Area" localSheetId="2">'EKIPNO'!$A$1:$J$40</definedName>
    <definedName name="_xlnm.Print_Area" localSheetId="0">'EKIPNO (2)'!$A$1:$H$35</definedName>
    <definedName name="_xlnm.Print_Area" localSheetId="1">'MNOGOBOJ'!$A$1:$U$306</definedName>
  </definedNames>
  <calcPr fullCalcOnLoad="1"/>
  <pivotCaches>
    <pivotCache cacheId="2" r:id="rId7"/>
  </pivotCaches>
</workbook>
</file>

<file path=xl/sharedStrings.xml><?xml version="1.0" encoding="utf-8"?>
<sst xmlns="http://schemas.openxmlformats.org/spreadsheetml/2006/main" count="1735" uniqueCount="170">
  <si>
    <t>SLOVAŠKA</t>
  </si>
  <si>
    <t>MNOGOBOJ</t>
  </si>
  <si>
    <t>MESTO</t>
  </si>
  <si>
    <t>IME IN PRIIMEK</t>
  </si>
  <si>
    <t>DRUŠTVO</t>
  </si>
  <si>
    <t>ODB</t>
  </si>
  <si>
    <t>SKUPAJ</t>
  </si>
  <si>
    <t>SK. MNOG.</t>
  </si>
  <si>
    <t>SK.MNOG.</t>
  </si>
  <si>
    <t>ODPRTO PRVENTSTVO</t>
  </si>
  <si>
    <t>PRESKOK</t>
  </si>
  <si>
    <t>BRADLJA</t>
  </si>
  <si>
    <t>GRED</t>
  </si>
  <si>
    <t>PARTER</t>
  </si>
  <si>
    <t>ORODJE</t>
  </si>
  <si>
    <t>EKIPNO</t>
  </si>
  <si>
    <t>LETNIK</t>
  </si>
  <si>
    <t>Vsota od SKUPAJ</t>
  </si>
  <si>
    <t>Skupna vsota</t>
  </si>
  <si>
    <t>PR</t>
  </si>
  <si>
    <t>BR</t>
  </si>
  <si>
    <t>GR</t>
  </si>
  <si>
    <t>PA</t>
  </si>
  <si>
    <t>letnik</t>
  </si>
  <si>
    <t>klub</t>
  </si>
  <si>
    <t>ime</t>
  </si>
  <si>
    <t>st</t>
  </si>
  <si>
    <t>tur</t>
  </si>
  <si>
    <t>st_ekipe</t>
  </si>
  <si>
    <t>RAZPORED EKIP PO ORODJIH</t>
  </si>
  <si>
    <t>1. TURNUS</t>
  </si>
  <si>
    <t xml:space="preserve">  -  1. DIVISION</t>
  </si>
  <si>
    <t xml:space="preserve"> 10.30</t>
  </si>
  <si>
    <t>VAULT</t>
  </si>
  <si>
    <t>BARS</t>
  </si>
  <si>
    <t>BEAM</t>
  </si>
  <si>
    <t>FLOOR</t>
  </si>
  <si>
    <t>Sampetrina Seveso</t>
  </si>
  <si>
    <t>Innsbrucker Turnver.</t>
  </si>
  <si>
    <t>Banska Bystrica</t>
  </si>
  <si>
    <t>GK Vitkovice</t>
  </si>
  <si>
    <t>ZJ +Innsb. +Samp.</t>
  </si>
  <si>
    <t>GC Venstpils + Ruše</t>
  </si>
  <si>
    <t>Zelena jama 1</t>
  </si>
  <si>
    <t>UTE Budapest</t>
  </si>
  <si>
    <t>GK Šiška 1</t>
  </si>
  <si>
    <t>Espon Telinetaiturit</t>
  </si>
  <si>
    <t>GK Šiška 2</t>
  </si>
  <si>
    <t>2. TURNUS</t>
  </si>
  <si>
    <t xml:space="preserve">  -  2. DIVISION</t>
  </si>
  <si>
    <t>14.30</t>
  </si>
  <si>
    <t>GAL Lissone</t>
  </si>
  <si>
    <t>Notts GC 2</t>
  </si>
  <si>
    <t>TJ Bohemians</t>
  </si>
  <si>
    <t>TC Leverkusen</t>
  </si>
  <si>
    <t>CSS Cetate - Deva</t>
  </si>
  <si>
    <t>GAL GT Lixonum</t>
  </si>
  <si>
    <t>Brixia</t>
  </si>
  <si>
    <t>Notts GC 1</t>
  </si>
  <si>
    <t>KSI Budapest</t>
  </si>
  <si>
    <t>Hungarotel TC</t>
  </si>
  <si>
    <t>Zelena jama 2</t>
  </si>
  <si>
    <t>ZTD Hrvatski Sokol</t>
  </si>
  <si>
    <t>st_tek</t>
  </si>
  <si>
    <t>POPRAVI PODATKE</t>
  </si>
  <si>
    <t>POS</t>
  </si>
  <si>
    <t>SAMO 2 V EKIPI</t>
  </si>
  <si>
    <t>ZELENE JAME 2006</t>
  </si>
  <si>
    <t>ST.ŠT.</t>
  </si>
  <si>
    <t>A</t>
  </si>
  <si>
    <t>B</t>
  </si>
  <si>
    <t>B1</t>
  </si>
  <si>
    <t>B2</t>
  </si>
  <si>
    <t>B3</t>
  </si>
  <si>
    <t>B4</t>
  </si>
  <si>
    <t>AUT</t>
  </si>
  <si>
    <t xml:space="preserve"> SINIĆ MELANIE</t>
  </si>
  <si>
    <t>Ostschweiz</t>
  </si>
  <si>
    <t>SUI</t>
  </si>
  <si>
    <t xml:space="preserve"> MEIER JANINE</t>
  </si>
  <si>
    <t>Hungarotel Torna Club Bekescaba</t>
  </si>
  <si>
    <t>HUN</t>
  </si>
  <si>
    <t>KŠG UMB Banska Bystrica</t>
  </si>
  <si>
    <t>SVK</t>
  </si>
  <si>
    <t xml:space="preserve"> RISKOVA IVANA</t>
  </si>
  <si>
    <t>KŠD UMB Banska Bystrica</t>
  </si>
  <si>
    <t xml:space="preserve"> BEDNARČIKOVA SIMONA</t>
  </si>
  <si>
    <t>CSS »Cetate« Deva</t>
  </si>
  <si>
    <t>ROM</t>
  </si>
  <si>
    <t>Bohemians Praga</t>
  </si>
  <si>
    <t>CZE</t>
  </si>
  <si>
    <t xml:space="preserve"> MOLAČKOVA MARCELA</t>
  </si>
  <si>
    <t>ITA</t>
  </si>
  <si>
    <t>Luxemburg national team</t>
  </si>
  <si>
    <t>LUX</t>
  </si>
  <si>
    <t>CRO</t>
  </si>
  <si>
    <t>SLO</t>
  </si>
  <si>
    <t xml:space="preserve"> MLJAČ KAJA</t>
  </si>
  <si>
    <t xml:space="preserve"> BELAK TEJA</t>
  </si>
  <si>
    <t xml:space="preserve"> NOVAK FIONA</t>
  </si>
  <si>
    <t xml:space="preserve"> ŽNIDARŠIČ MAŠA</t>
  </si>
  <si>
    <t>DRŽAVA</t>
  </si>
  <si>
    <t>GD Zelena jama 1</t>
  </si>
  <si>
    <t>GD Zelena jama 2</t>
  </si>
  <si>
    <t xml:space="preserve"> SEŠKO KAJA</t>
  </si>
  <si>
    <t xml:space="preserve"> HAIDU RALUCA</t>
  </si>
  <si>
    <t xml:space="preserve"> MEIXNER CHRISTINA</t>
  </si>
  <si>
    <t>Tiroler Fachverband fur Turnen</t>
  </si>
  <si>
    <t xml:space="preserve"> GLANONJAT MARA</t>
  </si>
  <si>
    <t xml:space="preserve">Tiroler Fachverband fur Turnen </t>
  </si>
  <si>
    <t xml:space="preserve"> SCHENK ANNA</t>
  </si>
  <si>
    <t xml:space="preserve"> KEKEGYI SZIMONETTA</t>
  </si>
  <si>
    <t xml:space="preserve"> LUKACSI LILLA</t>
  </si>
  <si>
    <t xml:space="preserve"> AČOVA LUCIA</t>
  </si>
  <si>
    <t xml:space="preserve"> MOKOŠOVA BARBORA</t>
  </si>
  <si>
    <t xml:space="preserve"> JANČOVA ANEŽKA</t>
  </si>
  <si>
    <t xml:space="preserve"> BESANA DESIREE</t>
  </si>
  <si>
    <t>Lombardia</t>
  </si>
  <si>
    <t xml:space="preserve"> GIARDA NICOLE</t>
  </si>
  <si>
    <t xml:space="preserve"> LA SPADA ANDREA</t>
  </si>
  <si>
    <t xml:space="preserve"> KORENAČKOVA JANA</t>
  </si>
  <si>
    <t>Slovakia</t>
  </si>
  <si>
    <t xml:space="preserve"> KARAINDROŠOVA ATHINA</t>
  </si>
  <si>
    <t xml:space="preserve"> SALOPEK INES</t>
  </si>
  <si>
    <t>ŽGK Vita Rijeka</t>
  </si>
  <si>
    <t xml:space="preserve"> CREPULJA EVA</t>
  </si>
  <si>
    <t xml:space="preserve"> KAJIĆ EMA</t>
  </si>
  <si>
    <t xml:space="preserve"> KIMMEL MARA</t>
  </si>
  <si>
    <t xml:space="preserve"> BERNAR ALINE</t>
  </si>
  <si>
    <t xml:space="preserve"> FUCKOVA NIKOLA</t>
  </si>
  <si>
    <t xml:space="preserve"> WINKLEROVA NIKOLA</t>
  </si>
  <si>
    <t xml:space="preserve"> HEDBAVNA PETRA</t>
  </si>
  <si>
    <t xml:space="preserve"> JANOVA ALICE</t>
  </si>
  <si>
    <t>Sokol Brno I</t>
  </si>
  <si>
    <t xml:space="preserve"> JANOVA NIKA</t>
  </si>
  <si>
    <t xml:space="preserve"> BAREŠOVA VERONIKA</t>
  </si>
  <si>
    <t xml:space="preserve"> JLNIČKA DAJANA</t>
  </si>
  <si>
    <t>Iskra Zabrze</t>
  </si>
  <si>
    <t>POL</t>
  </si>
  <si>
    <t xml:space="preserve"> SRODON KATARZYNA</t>
  </si>
  <si>
    <t xml:space="preserve"> BUŽINSKAITE LAURA</t>
  </si>
  <si>
    <t>Kauno centro sporto Mokykla</t>
  </si>
  <si>
    <t>LIT</t>
  </si>
  <si>
    <t xml:space="preserve"> VILKELYTE KAROLINA</t>
  </si>
  <si>
    <t xml:space="preserve"> RAŠYTINYTE AUGUSTE</t>
  </si>
  <si>
    <t xml:space="preserve"> FERLITO CARLOTTA</t>
  </si>
  <si>
    <t xml:space="preserve"> FOTI ANDREA</t>
  </si>
  <si>
    <t xml:space="preserve"> PLEBANI ANNA</t>
  </si>
  <si>
    <t xml:space="preserve"> EWALD MARRIT</t>
  </si>
  <si>
    <t>Netherlands</t>
  </si>
  <si>
    <t>NL</t>
  </si>
  <si>
    <t xml:space="preserve"> ALLEBES MAARTJE</t>
  </si>
  <si>
    <t xml:space="preserve"> BLIND NATASJA</t>
  </si>
  <si>
    <t xml:space="preserve">GIB Šiška </t>
  </si>
  <si>
    <t xml:space="preserve"> KYSSELEF TJAŠA</t>
  </si>
  <si>
    <t xml:space="preserve"> SIVEC URŠA</t>
  </si>
  <si>
    <t xml:space="preserve"> GRDEN TEJA</t>
  </si>
  <si>
    <t xml:space="preserve"> ZALAR EVA</t>
  </si>
  <si>
    <t xml:space="preserve"> KING SARA</t>
  </si>
  <si>
    <t xml:space="preserve"> RACEA AMELIA             </t>
  </si>
  <si>
    <r>
      <t xml:space="preserve"> </t>
    </r>
    <r>
      <rPr>
        <sz val="10"/>
        <rFont val="Arial"/>
        <family val="2"/>
      </rPr>
      <t>HAIDU RALUCA</t>
    </r>
  </si>
  <si>
    <t>GD Zelena jama 3</t>
  </si>
  <si>
    <t>ZELENE JAME 2007</t>
  </si>
  <si>
    <t>LJUBLJANA, 26.05.2007</t>
  </si>
  <si>
    <t>SAVOAIA MALINA</t>
  </si>
  <si>
    <t xml:space="preserve"> LORANG LAURENCE</t>
  </si>
  <si>
    <t xml:space="preserve"> MITYKO SZABINA </t>
  </si>
  <si>
    <t xml:space="preserve"> JANDEČKOVA KAROLINA</t>
  </si>
  <si>
    <t xml:space="preserve"> ZAJAC EWA</t>
  </si>
  <si>
    <t xml:space="preserve"> HOFSTETTER LIVIA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</si>
</sst>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#,##0&quot;SIT&quot;;\-#,##0&quot;SIT&quot;"/>
    <numFmt numFmtId="182" formatCode="#,##0&quot;SIT&quot;;[Red]\-#,##0&quot;SIT&quot;"/>
    <numFmt numFmtId="183" formatCode="#,##0.00&quot;SIT&quot;;\-#,##0.00&quot;SIT&quot;"/>
    <numFmt numFmtId="184" formatCode="#,##0.00&quot;SIT&quot;;[Red]\-#,##0.00&quot;SIT&quot;"/>
    <numFmt numFmtId="185" formatCode="_-* #,##0&quot;SIT&quot;_-;\-* #,##0&quot;SIT&quot;_-;_-* &quot;-&quot;&quot;SIT&quot;_-;_-@_-"/>
    <numFmt numFmtId="186" formatCode="_-* #,##0_S_I_T_-;\-* #,##0_S_I_T_-;_-* &quot;-&quot;_S_I_T_-;_-@_-"/>
    <numFmt numFmtId="187" formatCode="_-* #,##0.00&quot;SIT&quot;_-;\-* #,##0.00&quot;SIT&quot;_-;_-* &quot;-&quot;??&quot;SIT&quot;_-;_-@_-"/>
    <numFmt numFmtId="188" formatCode="_-* #,##0.00_S_I_T_-;\-* #,##0.00_S_I_T_-;_-* &quot;-&quot;??_S_I_T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0.0000"/>
    <numFmt numFmtId="198" formatCode="#,##0.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00;[Red]0.000"/>
    <numFmt numFmtId="203" formatCode="[$-424]d\.\ mmmm\ yyyy"/>
  </numFmts>
  <fonts count="24">
    <font>
      <sz val="10"/>
      <name val="Arial CE"/>
      <family val="0"/>
    </font>
    <font>
      <u val="single"/>
      <sz val="8"/>
      <color indexed="12"/>
      <name val="MS Sans Serif"/>
      <family val="0"/>
    </font>
    <font>
      <sz val="10"/>
      <name val="MS Sans Serif"/>
      <family val="0"/>
    </font>
    <font>
      <u val="single"/>
      <sz val="8"/>
      <color indexed="36"/>
      <name val="MS Sans Serif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  <font>
      <b/>
      <sz val="20"/>
      <color indexed="18"/>
      <name val="Arial CE"/>
      <family val="0"/>
    </font>
    <font>
      <b/>
      <sz val="20"/>
      <name val="Arial CE"/>
      <family val="0"/>
    </font>
    <font>
      <b/>
      <sz val="16"/>
      <name val="Arial CE"/>
      <family val="0"/>
    </font>
    <font>
      <sz val="10"/>
      <color indexed="18"/>
      <name val="Arial CE"/>
      <family val="0"/>
    </font>
    <font>
      <b/>
      <sz val="16"/>
      <color indexed="18"/>
      <name val="Arial CE"/>
      <family val="0"/>
    </font>
    <font>
      <sz val="16"/>
      <color indexed="18"/>
      <name val="Arial CE"/>
      <family val="0"/>
    </font>
    <font>
      <sz val="10"/>
      <color indexed="9"/>
      <name val="Arial CE"/>
      <family val="0"/>
    </font>
    <font>
      <b/>
      <sz val="14"/>
      <color indexed="18"/>
      <name val="Arial CE"/>
      <family val="0"/>
    </font>
    <font>
      <sz val="14"/>
      <color indexed="18"/>
      <name val="Arial CE"/>
      <family val="0"/>
    </font>
    <font>
      <sz val="14"/>
      <name val="Arial CE"/>
      <family val="0"/>
    </font>
    <font>
      <b/>
      <sz val="14"/>
      <name val="Arial CE"/>
      <family val="0"/>
    </font>
    <font>
      <sz val="12"/>
      <color indexed="18"/>
      <name val="Arial CE"/>
      <family val="0"/>
    </font>
    <font>
      <sz val="12"/>
      <name val="Arial CE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20" applyFont="1" applyAlignment="1">
      <alignment horizontal="left"/>
      <protection/>
    </xf>
    <xf numFmtId="0" fontId="4" fillId="0" borderId="0" xfId="20" applyFont="1">
      <alignment/>
      <protection/>
    </xf>
    <xf numFmtId="2" fontId="4" fillId="0" borderId="0" xfId="20" applyNumberFormat="1" applyFont="1" applyAlignment="1">
      <alignment horizontal="center"/>
      <protection/>
    </xf>
    <xf numFmtId="180" fontId="4" fillId="0" borderId="0" xfId="20" applyNumberFormat="1" applyFont="1" applyAlignment="1">
      <alignment horizontal="center"/>
      <protection/>
    </xf>
    <xf numFmtId="180" fontId="4" fillId="0" borderId="0" xfId="20" applyNumberFormat="1" applyFont="1" applyAlignment="1">
      <alignment horizontal="right"/>
      <protection/>
    </xf>
    <xf numFmtId="2" fontId="5" fillId="0" borderId="0" xfId="20" applyNumberFormat="1" applyFont="1" applyAlignment="1">
      <alignment horizontal="center"/>
      <protection/>
    </xf>
    <xf numFmtId="180" fontId="5" fillId="0" borderId="0" xfId="20" applyNumberFormat="1" applyFont="1" applyAlignment="1">
      <alignment horizontal="right"/>
      <protection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2" fontId="7" fillId="0" borderId="0" xfId="20" applyNumberFormat="1" applyFont="1" applyAlignment="1">
      <alignment horizontal="center"/>
      <protection/>
    </xf>
    <xf numFmtId="180" fontId="7" fillId="0" borderId="0" xfId="20" applyNumberFormat="1" applyFont="1" applyAlignment="1">
      <alignment horizontal="center"/>
      <protection/>
    </xf>
    <xf numFmtId="180" fontId="7" fillId="0" borderId="0" xfId="20" applyNumberFormat="1" applyFont="1" applyAlignment="1">
      <alignment horizontal="right"/>
      <protection/>
    </xf>
    <xf numFmtId="0" fontId="5" fillId="0" borderId="0" xfId="20" applyFont="1" applyBorder="1" applyAlignment="1">
      <alignment horizontal="center"/>
      <protection/>
    </xf>
    <xf numFmtId="0" fontId="5" fillId="0" borderId="0" xfId="20" applyFont="1" applyBorder="1">
      <alignment/>
      <protection/>
    </xf>
    <xf numFmtId="2" fontId="5" fillId="0" borderId="0" xfId="20" applyNumberFormat="1" applyFont="1" applyBorder="1" applyAlignment="1">
      <alignment horizontal="center"/>
      <protection/>
    </xf>
    <xf numFmtId="2" fontId="5" fillId="0" borderId="0" xfId="20" applyNumberFormat="1" applyFont="1" applyBorder="1" applyAlignment="1">
      <alignment horizontal="right"/>
      <protection/>
    </xf>
    <xf numFmtId="0" fontId="8" fillId="0" borderId="1" xfId="20" applyFont="1" applyBorder="1" applyAlignment="1">
      <alignment horizontal="center"/>
      <protection/>
    </xf>
    <xf numFmtId="0" fontId="8" fillId="0" borderId="1" xfId="20" applyFont="1" applyBorder="1">
      <alignment/>
      <protection/>
    </xf>
    <xf numFmtId="2" fontId="5" fillId="0" borderId="1" xfId="20" applyNumberFormat="1" applyFont="1" applyBorder="1" applyAlignment="1">
      <alignment horizontal="center"/>
      <protection/>
    </xf>
    <xf numFmtId="180" fontId="5" fillId="0" borderId="1" xfId="20" applyNumberFormat="1" applyFont="1" applyBorder="1" applyAlignment="1">
      <alignment horizontal="right"/>
      <protection/>
    </xf>
    <xf numFmtId="180" fontId="8" fillId="0" borderId="1" xfId="20" applyNumberFormat="1" applyFont="1" applyBorder="1" applyAlignment="1">
      <alignment horizontal="center"/>
      <protection/>
    </xf>
    <xf numFmtId="0" fontId="8" fillId="0" borderId="0" xfId="20" applyFont="1" applyBorder="1">
      <alignment/>
      <protection/>
    </xf>
    <xf numFmtId="0" fontId="0" fillId="0" borderId="0" xfId="20" applyFont="1" applyAlignment="1">
      <alignment horizontal="center"/>
      <protection/>
    </xf>
    <xf numFmtId="0" fontId="0" fillId="0" borderId="0" xfId="20" applyFont="1">
      <alignment/>
      <protection/>
    </xf>
    <xf numFmtId="2" fontId="6" fillId="0" borderId="0" xfId="20" applyNumberFormat="1" applyFont="1" applyFill="1" applyBorder="1" applyAlignment="1">
      <alignment horizontal="center"/>
      <protection/>
    </xf>
    <xf numFmtId="180" fontId="6" fillId="0" borderId="0" xfId="20" applyNumberFormat="1" applyFont="1" applyFill="1" applyAlignment="1">
      <alignment horizontal="right"/>
      <protection/>
    </xf>
    <xf numFmtId="180" fontId="0" fillId="0" borderId="0" xfId="20" applyNumberFormat="1" applyFont="1" applyAlignment="1">
      <alignment horizontal="center"/>
      <protection/>
    </xf>
    <xf numFmtId="2" fontId="0" fillId="0" borderId="0" xfId="20" applyNumberFormat="1" applyFont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2" fontId="5" fillId="0" borderId="0" xfId="20" applyNumberFormat="1" applyFont="1" applyAlignment="1">
      <alignment horizontal="right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center"/>
    </xf>
    <xf numFmtId="180" fontId="9" fillId="0" borderId="8" xfId="20" applyNumberFormat="1" applyFont="1" applyBorder="1" applyAlignment="1">
      <alignment horizontal="center"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17" fontId="14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0" fontId="16" fillId="3" borderId="0" xfId="0" applyFont="1" applyFill="1" applyAlignment="1">
      <alignment/>
    </xf>
    <xf numFmtId="0" fontId="13" fillId="0" borderId="9" xfId="0" applyFont="1" applyBorder="1" applyAlignment="1">
      <alignment/>
    </xf>
    <xf numFmtId="0" fontId="17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9" xfId="0" applyFont="1" applyBorder="1" applyAlignment="1">
      <alignment/>
    </xf>
    <xf numFmtId="0" fontId="17" fillId="0" borderId="11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3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8" fillId="0" borderId="8" xfId="0" applyFont="1" applyBorder="1" applyAlignment="1">
      <alignment/>
    </xf>
    <xf numFmtId="0" fontId="18" fillId="0" borderId="12" xfId="0" applyFont="1" applyBorder="1" applyAlignment="1">
      <alignment/>
    </xf>
    <xf numFmtId="0" fontId="17" fillId="0" borderId="8" xfId="0" applyFont="1" applyBorder="1" applyAlignment="1">
      <alignment/>
    </xf>
    <xf numFmtId="0" fontId="13" fillId="0" borderId="14" xfId="0" applyFont="1" applyBorder="1" applyAlignment="1">
      <alignment/>
    </xf>
    <xf numFmtId="0" fontId="17" fillId="0" borderId="15" xfId="0" applyFont="1" applyBorder="1" applyAlignment="1">
      <alignment/>
    </xf>
    <xf numFmtId="0" fontId="18" fillId="0" borderId="14" xfId="0" applyFont="1" applyBorder="1" applyAlignment="1">
      <alignment/>
    </xf>
    <xf numFmtId="0" fontId="17" fillId="0" borderId="16" xfId="0" applyFont="1" applyBorder="1" applyAlignment="1">
      <alignment/>
    </xf>
    <xf numFmtId="0" fontId="18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2" fillId="0" borderId="0" xfId="0" applyFont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18" fillId="0" borderId="0" xfId="0" applyFont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0" fontId="13" fillId="0" borderId="21" xfId="0" applyFont="1" applyBorder="1" applyAlignment="1">
      <alignment/>
    </xf>
    <xf numFmtId="0" fontId="17" fillId="0" borderId="22" xfId="0" applyFont="1" applyBorder="1" applyAlignment="1">
      <alignment/>
    </xf>
    <xf numFmtId="0" fontId="18" fillId="0" borderId="21" xfId="0" applyFont="1" applyBorder="1" applyAlignment="1">
      <alignment/>
    </xf>
    <xf numFmtId="0" fontId="17" fillId="0" borderId="23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4" borderId="27" xfId="0" applyFont="1" applyFill="1" applyBorder="1" applyAlignment="1">
      <alignment/>
    </xf>
    <xf numFmtId="0" fontId="21" fillId="4" borderId="28" xfId="0" applyFont="1" applyFill="1" applyBorder="1" applyAlignment="1">
      <alignment/>
    </xf>
    <xf numFmtId="0" fontId="8" fillId="0" borderId="1" xfId="0" applyFont="1" applyBorder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8" fillId="0" borderId="8" xfId="0" applyFont="1" applyBorder="1" applyAlignment="1">
      <alignment horizontal="center"/>
    </xf>
    <xf numFmtId="0" fontId="0" fillId="5" borderId="0" xfId="0" applyFill="1" applyAlignment="1">
      <alignment horizontal="center"/>
    </xf>
    <xf numFmtId="180" fontId="0" fillId="0" borderId="0" xfId="0" applyNumberFormat="1" applyAlignment="1">
      <alignment horizontal="center"/>
    </xf>
    <xf numFmtId="180" fontId="0" fillId="0" borderId="8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80" fontId="0" fillId="0" borderId="0" xfId="0" applyNumberFormat="1" applyAlignment="1">
      <alignment horizontal="right"/>
    </xf>
    <xf numFmtId="180" fontId="0" fillId="0" borderId="0" xfId="0" applyNumberFormat="1" applyAlignment="1">
      <alignment/>
    </xf>
    <xf numFmtId="180" fontId="8" fillId="0" borderId="8" xfId="20" applyNumberFormat="1" applyFont="1" applyBorder="1" applyAlignment="1">
      <alignment horizontal="center"/>
      <protection/>
    </xf>
    <xf numFmtId="180" fontId="8" fillId="0" borderId="1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8" xfId="20" applyFont="1" applyBorder="1" applyAlignment="1">
      <alignment horizontal="center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8" fillId="4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6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left"/>
    </xf>
    <xf numFmtId="0" fontId="8" fillId="0" borderId="8" xfId="0" applyFont="1" applyBorder="1" applyAlignment="1">
      <alignment/>
    </xf>
    <xf numFmtId="180" fontId="8" fillId="4" borderId="0" xfId="0" applyNumberFormat="1" applyFont="1" applyFill="1" applyAlignment="1">
      <alignment horizontal="right"/>
    </xf>
    <xf numFmtId="180" fontId="8" fillId="4" borderId="0" xfId="0" applyNumberFormat="1" applyFont="1" applyFill="1" applyAlignment="1">
      <alignment/>
    </xf>
    <xf numFmtId="180" fontId="0" fillId="0" borderId="0" xfId="0" applyNumberFormat="1" applyBorder="1" applyAlignment="1">
      <alignment horizontal="right"/>
    </xf>
    <xf numFmtId="180" fontId="0" fillId="0" borderId="0" xfId="0" applyNumberFormat="1" applyBorder="1" applyAlignment="1">
      <alignment/>
    </xf>
    <xf numFmtId="180" fontId="8" fillId="0" borderId="0" xfId="0" applyNumberFormat="1" applyFont="1" applyBorder="1" applyAlignment="1">
      <alignment horizontal="right"/>
    </xf>
    <xf numFmtId="180" fontId="8" fillId="0" borderId="0" xfId="0" applyNumberFormat="1" applyFont="1" applyBorder="1" applyAlignment="1">
      <alignment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/>
    </xf>
    <xf numFmtId="180" fontId="0" fillId="4" borderId="0" xfId="0" applyNumberFormat="1" applyFill="1" applyBorder="1" applyAlignment="1">
      <alignment horizontal="right"/>
    </xf>
    <xf numFmtId="180" fontId="0" fillId="4" borderId="0" xfId="0" applyNumberFormat="1" applyFill="1" applyBorder="1" applyAlignment="1">
      <alignment/>
    </xf>
    <xf numFmtId="0" fontId="0" fillId="0" borderId="2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32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34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180" fontId="8" fillId="0" borderId="0" xfId="0" applyNumberFormat="1" applyFont="1" applyFill="1" applyBorder="1" applyAlignment="1">
      <alignment horizontal="right"/>
    </xf>
    <xf numFmtId="180" fontId="8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80" fontId="8" fillId="0" borderId="0" xfId="0" applyNumberFormat="1" applyFont="1" applyFill="1" applyAlignment="1">
      <alignment horizontal="right"/>
    </xf>
    <xf numFmtId="180" fontId="8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20" applyFont="1" applyFill="1" applyAlignment="1">
      <alignment horizontal="center"/>
      <protection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avadno_2PT A PROGRAM NARODNI DOM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13</xdr:row>
      <xdr:rowOff>114300</xdr:rowOff>
    </xdr:from>
    <xdr:to>
      <xdr:col>6</xdr:col>
      <xdr:colOff>561975</xdr:colOff>
      <xdr:row>15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3838575" y="2952750"/>
          <a:ext cx="2476500" cy="361950"/>
          <a:chOff x="993" y="321"/>
          <a:chExt cx="228" cy="38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93" y="323"/>
            <a:ext cx="36" cy="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58" y="323"/>
            <a:ext cx="36" cy="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21" y="322"/>
            <a:ext cx="36" cy="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185" y="321"/>
            <a:ext cx="36" cy="3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4</xdr:col>
      <xdr:colOff>419100</xdr:colOff>
      <xdr:row>0</xdr:row>
      <xdr:rowOff>0</xdr:rowOff>
    </xdr:from>
    <xdr:to>
      <xdr:col>7</xdr:col>
      <xdr:colOff>685800</xdr:colOff>
      <xdr:row>6</xdr:row>
      <xdr:rowOff>114300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81550" y="0"/>
          <a:ext cx="23526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13</xdr:row>
      <xdr:rowOff>142875</xdr:rowOff>
    </xdr:from>
    <xdr:to>
      <xdr:col>16</xdr:col>
      <xdr:colOff>476250</xdr:colOff>
      <xdr:row>15</xdr:row>
      <xdr:rowOff>123825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3114675"/>
          <a:ext cx="381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104775</xdr:colOff>
      <xdr:row>13</xdr:row>
      <xdr:rowOff>142875</xdr:rowOff>
    </xdr:from>
    <xdr:to>
      <xdr:col>17</xdr:col>
      <xdr:colOff>485775</xdr:colOff>
      <xdr:row>15</xdr:row>
      <xdr:rowOff>123825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3114675"/>
          <a:ext cx="381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13</xdr:row>
      <xdr:rowOff>133350</xdr:rowOff>
    </xdr:from>
    <xdr:to>
      <xdr:col>18</xdr:col>
      <xdr:colOff>466725</xdr:colOff>
      <xdr:row>15</xdr:row>
      <xdr:rowOff>114300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105150"/>
          <a:ext cx="381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85725</xdr:colOff>
      <xdr:row>13</xdr:row>
      <xdr:rowOff>123825</xdr:rowOff>
    </xdr:from>
    <xdr:to>
      <xdr:col>19</xdr:col>
      <xdr:colOff>466725</xdr:colOff>
      <xdr:row>15</xdr:row>
      <xdr:rowOff>104775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72350" y="3095625"/>
          <a:ext cx="381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0</xdr:row>
      <xdr:rowOff>9525</xdr:rowOff>
    </xdr:from>
    <xdr:to>
      <xdr:col>20</xdr:col>
      <xdr:colOff>752475</xdr:colOff>
      <xdr:row>6</xdr:row>
      <xdr:rowOff>123825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29350" y="9525"/>
          <a:ext cx="23526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13</xdr:row>
      <xdr:rowOff>114300</xdr:rowOff>
    </xdr:from>
    <xdr:to>
      <xdr:col>6</xdr:col>
      <xdr:colOff>561975</xdr:colOff>
      <xdr:row>15</xdr:row>
      <xdr:rowOff>152400</xdr:rowOff>
    </xdr:to>
    <xdr:grpSp>
      <xdr:nvGrpSpPr>
        <xdr:cNvPr id="1" name="Group 6"/>
        <xdr:cNvGrpSpPr>
          <a:grpSpLocks/>
        </xdr:cNvGrpSpPr>
      </xdr:nvGrpSpPr>
      <xdr:grpSpPr>
        <a:xfrm>
          <a:off x="3943350" y="2952750"/>
          <a:ext cx="2476500" cy="361950"/>
          <a:chOff x="993" y="321"/>
          <a:chExt cx="228" cy="38"/>
        </a:xfrm>
        <a:solidFill>
          <a:srgbClr val="FFFFFF"/>
        </a:solidFill>
      </xdr:grpSpPr>
      <xdr:pic>
        <xdr:nvPicPr>
          <xdr:cNvPr id="2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93" y="323"/>
            <a:ext cx="36" cy="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58" y="323"/>
            <a:ext cx="36" cy="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21" y="322"/>
            <a:ext cx="36" cy="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185" y="321"/>
            <a:ext cx="36" cy="3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4</xdr:col>
      <xdr:colOff>438150</xdr:colOff>
      <xdr:row>0</xdr:row>
      <xdr:rowOff>0</xdr:rowOff>
    </xdr:from>
    <xdr:to>
      <xdr:col>8</xdr:col>
      <xdr:colOff>0</xdr:colOff>
      <xdr:row>6</xdr:row>
      <xdr:rowOff>114300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05375" y="0"/>
          <a:ext cx="23431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4">
    <cacheField name="IME IN PRIIMEK">
      <sharedItems containsMixedTypes="0" count="64">
        <s v=" MEIXNER CHRISTINA"/>
        <s v=" GLANONJAT MARA"/>
        <s v=" SINIĆ MELANIE"/>
        <s v=" SCHENK ANNA"/>
        <s v=" MEIER JANINE"/>
        <s v=" HOFSTETTER LIVIA"/>
        <s v=" KEKEGYI SZIMONETTA"/>
        <s v=" LUKACSI LILLA"/>
        <s v=" MITYKO SZABINA "/>
        <s v=" AČOVA LUCIA"/>
        <s v=" MOKOŠOVA BARBORA"/>
        <s v=" BEDNARČIKOVA SIMONA"/>
        <s v=" RACEA AMELIA             "/>
        <s v=" HAIDU RALUCA"/>
        <s v="SAVOAIA MALINA"/>
        <s v=" JANČOVA ANEŽKA"/>
        <s v=" MOLAČKOVA MARCELA"/>
        <s v=" JANDEČKOVA KAROLINA"/>
        <s v=" BESANA DESIREE"/>
        <s v=" GIARDA NICOLE"/>
        <s v=" LA SPADA ANDREA"/>
        <s v=" KORENAČKOVA JANA"/>
        <s v=" KARAINDROŠOVA ATHINA"/>
        <s v=" RISKOVA IVANA"/>
        <s v=" SALOPEK INES"/>
        <s v=" CREPULJA EVA"/>
        <s v=" KAJIĆ EMA"/>
        <s v=" KIMMEL MARA"/>
        <s v=" LORANG LAURENCE"/>
        <s v=" BERNAR ALINE"/>
        <s v=" FUCKOVA NIKOLA"/>
        <s v=" WINKLEROVA NIKOLA"/>
        <s v=" HEDBAVNA PETRA"/>
        <s v=" JANOVA ALICE"/>
        <s v=" JANOVA NIKA"/>
        <s v=" BAREŠOVA VERONIKA"/>
        <s v=" JLNIČKA DAJANA"/>
        <s v=" SRODON KATARZYNA"/>
        <s v=" ZAJAC EWA"/>
        <s v=" BUŽINSKAITE LAURA"/>
        <s v=" VILKELYTE KAROLINA"/>
        <s v=" RAŠYTINYTE AUGUSTE"/>
        <s v=" FERLITO CARLOTTA"/>
        <s v=" FOTI ANDREA"/>
        <s v=" PLEBANI ANNA"/>
        <s v=" EWALD MARRIT"/>
        <s v=" ALLEBES MAARTJE"/>
        <s v=" BLIND NATASJA"/>
        <s v=" MLJAČ KAJA"/>
        <s v=" KYSSELEF TJAŠA"/>
        <s v=" BELAK TEJA"/>
        <s v=" NOVAK FIONA"/>
        <s v=" ŽNIDARŠIČ MAŠA"/>
        <s v=" SEŠKO KAJA"/>
        <s v=" GRDEN TEJA"/>
        <s v=" SIVEC URŠA"/>
        <s v=" ZALAR EVA"/>
        <s v=" KING SARA"/>
        <s v=" CSISZAR EVELIN"/>
        <s v=" VOICU CLAUDIA"/>
        <s v=" SOLIK BEATA"/>
        <s v=" LORANG LAURENEE"/>
        <s v=" HOFSTETTER LIUIA"/>
        <s v=" DUBČEKOVA DANIELA"/>
      </sharedItems>
    </cacheField>
    <cacheField name="LETNIK">
      <sharedItems containsSemiMixedTypes="0" containsString="0" containsMixedTypes="0" containsNumber="1" containsInteger="1" count="8">
        <n v="1995"/>
        <n v="1997"/>
        <n v="1994"/>
        <n v="1991"/>
        <n v="1992"/>
        <n v="1993"/>
        <n v="1996"/>
        <n v="1998"/>
      </sharedItems>
    </cacheField>
    <cacheField name="DRUŠTVO">
      <sharedItems containsMixedTypes="0" count="20">
        <s v="Tiroler Fachverband fur Turnen"/>
        <s v="Ostschweiz"/>
        <s v="Hungarotel Torna Club Bekescaba"/>
        <s v="KŠG UMB Banska Bystrica"/>
        <s v="CSS »Cetate« Deva"/>
        <s v="Bohemians Praga"/>
        <s v="Lombardia"/>
        <s v="Slovakia"/>
        <s v="ŽGK Vita Rijeka"/>
        <s v="Luxemburg national team"/>
        <s v="GK Vitkovice"/>
        <s v="Sokol Brno I"/>
        <s v="Iskra Zabrze"/>
        <s v="Kauno centro sporto Mokykla"/>
        <s v="GAL Lissone"/>
        <s v="Netherlands"/>
        <s v="GIB Šiška "/>
        <s v="GD Zelena jama 1"/>
        <s v="GD Zelena jama 2"/>
        <s v="GD Zelena jama 3"/>
      </sharedItems>
    </cacheField>
    <cacheField name="DRŽAVA">
      <sharedItems containsMixedTypes="0" count="13">
        <s v="AUT"/>
        <s v="SUI"/>
        <s v="HUN"/>
        <s v="SVK"/>
        <s v="ROM"/>
        <s v="CZE"/>
        <s v="ITA"/>
        <s v="CRO"/>
        <s v="LUX"/>
        <s v="POL"/>
        <s v="LIT"/>
        <s v="NL"/>
        <s v="SLO"/>
      </sharedItems>
    </cacheField>
    <cacheField name="ORODJE">
      <sharedItems containsBlank="1" containsMixedTypes="0" count="5">
        <s v="PRESKOK"/>
        <s v="BRADLJA"/>
        <s v="GRED"/>
        <s v="PARTER"/>
        <m/>
      </sharedItems>
    </cacheField>
    <cacheField name="A">
      <sharedItems containsMixedTypes="1" containsNumber="1"/>
    </cacheField>
    <cacheField name="B1">
      <sharedItems containsMixedTypes="1" containsNumber="1"/>
    </cacheField>
    <cacheField name="B2">
      <sharedItems containsMixedTypes="1" containsNumber="1"/>
    </cacheField>
    <cacheField name="B3">
      <sharedItems containsMixedTypes="1" containsNumber="1"/>
    </cacheField>
    <cacheField name="B4">
      <sharedItems containsMixedTypes="1" containsNumber="1"/>
    </cacheField>
    <cacheField name="B">
      <sharedItems containsMixedTypes="1" containsNumber="1"/>
    </cacheField>
    <cacheField name="ODB">
      <sharedItems containsString="0" containsBlank="1" containsMixedTypes="0" containsNumber="1" count="8">
        <m/>
        <n v="0.7"/>
        <n v="0.6"/>
        <n v="0.1"/>
        <n v="0.5"/>
        <n v="0.4"/>
        <n v="0.3"/>
        <n v="0.8"/>
      </sharedItems>
    </cacheField>
    <cacheField name="SKUPAJ">
      <sharedItems containsMixedTypes="1" containsNumber="1"/>
    </cacheField>
    <cacheField name="SK. MNOG.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Vrtilna tabela22" cacheId="2" applyNumberFormats="0" applyBorderFormats="0" applyFontFormats="0" applyPatternFormats="0" applyAlignmentFormats="0" applyWidthHeightFormats="0" dataCaption="Podatki" showMissing="1" preserveFormatting="1" useAutoFormatting="1" rowGrandTotals="0" itemPrintTitles="1" compactData="0" updatedVersion="2" indent="0" showMemberPropertyTips="1">
  <location ref="B147:I151" firstHeaderRow="1" firstDataRow="2" firstDataCol="3"/>
  <pivotFields count="14">
    <pivotField axis="axisRow" compact="0" outline="0" subtotalTop="0" showAll="0">
      <items count="65">
        <item x="9"/>
        <item x="46"/>
        <item x="35"/>
        <item x="11"/>
        <item x="50"/>
        <item x="29"/>
        <item x="18"/>
        <item x="47"/>
        <item x="39"/>
        <item x="25"/>
        <item m="1" x="58"/>
        <item m="1" x="63"/>
        <item x="45"/>
        <item x="42"/>
        <item x="43"/>
        <item x="30"/>
        <item x="19"/>
        <item x="1"/>
        <item x="54"/>
        <item x="13"/>
        <item x="32"/>
        <item m="1" x="62"/>
        <item x="15"/>
        <item x="33"/>
        <item x="34"/>
        <item x="36"/>
        <item x="26"/>
        <item x="22"/>
        <item x="6"/>
        <item x="27"/>
        <item x="57"/>
        <item x="21"/>
        <item x="49"/>
        <item x="20"/>
        <item m="1" x="61"/>
        <item x="7"/>
        <item x="4"/>
        <item x="0"/>
        <item x="48"/>
        <item x="10"/>
        <item x="16"/>
        <item x="51"/>
        <item x="44"/>
        <item x="12"/>
        <item x="41"/>
        <item x="23"/>
        <item x="24"/>
        <item x="3"/>
        <item x="53"/>
        <item x="2"/>
        <item x="55"/>
        <item m="1" x="60"/>
        <item x="37"/>
        <item x="40"/>
        <item m="1" x="59"/>
        <item x="31"/>
        <item x="56"/>
        <item x="52"/>
        <item x="8"/>
        <item x="14"/>
        <item x="17"/>
        <item x="28"/>
        <item x="38"/>
        <item x="5"/>
        <item t="default"/>
      </items>
    </pivotField>
    <pivotField compact="0" outline="0" subtotalTop="0" showAll="0"/>
    <pivotField axis="axisRow" compact="0" outline="0" subtotalTop="0" showAll="0" defaultSubtotal="0">
      <items count="20">
        <item h="1" x="5"/>
        <item h="1" x="4"/>
        <item h="1" x="14"/>
        <item h="1" x="17"/>
        <item h="1" x="18"/>
        <item x="19"/>
        <item h="1" x="16"/>
        <item h="1" x="10"/>
        <item h="1" x="2"/>
        <item h="1" x="12"/>
        <item h="1" x="13"/>
        <item h="1" x="3"/>
        <item h="1" x="6"/>
        <item h="1" x="9"/>
        <item h="1" x="15"/>
        <item h="1" x="1"/>
        <item h="1" x="7"/>
        <item h="1" x="11"/>
        <item h="1" x="0"/>
        <item h="1" x="8"/>
      </items>
    </pivotField>
    <pivotField axis="axisRow" compact="0" outline="0" subtotalTop="0" showAll="0" defaultSubtotal="0">
      <items count="13">
        <item x="0"/>
        <item x="7"/>
        <item x="5"/>
        <item x="2"/>
        <item x="6"/>
        <item x="10"/>
        <item x="8"/>
        <item x="11"/>
        <item x="9"/>
        <item x="4"/>
        <item x="12"/>
        <item x="1"/>
        <item x="3"/>
      </items>
    </pivotField>
    <pivotField axis="axisCol" compact="0" outline="0" subtotalTop="0" showAll="0">
      <items count="6">
        <item x="0"/>
        <item x="1"/>
        <item x="2"/>
        <item x="3"/>
        <item h="1"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3">
    <field x="2"/>
    <field x="3"/>
    <field x="0"/>
  </rowFields>
  <rowItems count="3">
    <i>
      <x v="5"/>
      <x v="10"/>
      <x v="30"/>
    </i>
    <i r="2">
      <x v="50"/>
    </i>
    <i r="2">
      <x v="56"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Vsota od SKUPAJ" fld="12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Vrtilna tabela13" cacheId="2" applyNumberFormats="0" applyBorderFormats="0" applyFontFormats="0" applyPatternFormats="0" applyAlignmentFormats="0" applyWidthHeightFormats="0" dataCaption="Podatki" showMissing="1" preserveFormatting="1" useAutoFormatting="1" rowGrandTotals="0" itemPrintTitles="1" compactData="0" updatedVersion="2" indent="0" showMemberPropertyTips="1">
  <location ref="B75:I79" firstHeaderRow="1" firstDataRow="2" firstDataCol="3"/>
  <pivotFields count="14">
    <pivotField axis="axisRow" compact="0" outline="0" subtotalTop="0" showAll="0">
      <items count="65">
        <item x="9"/>
        <item x="46"/>
        <item x="35"/>
        <item x="11"/>
        <item x="50"/>
        <item x="29"/>
        <item x="18"/>
        <item x="47"/>
        <item x="39"/>
        <item x="25"/>
        <item m="1" x="58"/>
        <item m="1" x="63"/>
        <item x="45"/>
        <item x="42"/>
        <item x="43"/>
        <item x="30"/>
        <item x="19"/>
        <item x="1"/>
        <item x="54"/>
        <item x="13"/>
        <item x="32"/>
        <item m="1" x="62"/>
        <item x="15"/>
        <item x="33"/>
        <item x="34"/>
        <item x="36"/>
        <item x="26"/>
        <item x="22"/>
        <item x="6"/>
        <item x="27"/>
        <item x="57"/>
        <item x="21"/>
        <item x="49"/>
        <item x="20"/>
        <item m="1" x="61"/>
        <item x="7"/>
        <item x="4"/>
        <item x="0"/>
        <item x="48"/>
        <item x="10"/>
        <item x="16"/>
        <item x="51"/>
        <item x="44"/>
        <item x="12"/>
        <item x="41"/>
        <item x="23"/>
        <item x="24"/>
        <item x="3"/>
        <item x="53"/>
        <item x="2"/>
        <item x="55"/>
        <item m="1" x="60"/>
        <item x="37"/>
        <item x="40"/>
        <item m="1" x="59"/>
        <item x="31"/>
        <item x="56"/>
        <item x="52"/>
        <item x="8"/>
        <item x="14"/>
        <item x="17"/>
        <item x="28"/>
        <item x="38"/>
        <item x="5"/>
        <item t="default"/>
      </items>
    </pivotField>
    <pivotField compact="0" outline="0" subtotalTop="0" showAll="0"/>
    <pivotField axis="axisRow" compact="0" outline="0" subtotalTop="0" showAll="0" defaultSubtotal="0">
      <items count="20">
        <item h="1" x="5"/>
        <item h="1" x="4"/>
        <item h="1" x="14"/>
        <item h="1" x="17"/>
        <item h="1" x="18"/>
        <item h="1" x="19"/>
        <item h="1" x="16"/>
        <item h="1" x="10"/>
        <item h="1" x="2"/>
        <item h="1" x="12"/>
        <item h="1" x="13"/>
        <item h="1" x="3"/>
        <item h="1" x="6"/>
        <item x="9"/>
        <item h="1" x="15"/>
        <item h="1" x="1"/>
        <item h="1" x="7"/>
        <item h="1" x="11"/>
        <item h="1" x="0"/>
        <item h="1" x="8"/>
      </items>
    </pivotField>
    <pivotField axis="axisRow" compact="0" outline="0" subtotalTop="0" showAll="0" defaultSubtotal="0">
      <items count="13">
        <item x="0"/>
        <item x="7"/>
        <item x="5"/>
        <item x="2"/>
        <item x="6"/>
        <item x="10"/>
        <item x="8"/>
        <item x="11"/>
        <item x="9"/>
        <item x="4"/>
        <item x="12"/>
        <item x="1"/>
        <item x="3"/>
      </items>
    </pivotField>
    <pivotField axis="axisCol" compact="0" outline="0" subtotalTop="0" showAll="0">
      <items count="6">
        <item x="0"/>
        <item x="1"/>
        <item x="2"/>
        <item x="3"/>
        <item h="1"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3">
    <field x="2"/>
    <field x="3"/>
    <field x="0"/>
  </rowFields>
  <rowItems count="3">
    <i>
      <x v="13"/>
      <x v="6"/>
      <x v="5"/>
    </i>
    <i r="2">
      <x v="29"/>
    </i>
    <i r="2">
      <x v="61"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Vsota od SKUPAJ" fld="12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Vrtilna tabela12" cacheId="2" applyNumberFormats="0" applyBorderFormats="0" applyFontFormats="0" applyPatternFormats="0" applyAlignmentFormats="0" applyWidthHeightFormats="0" dataCaption="Podatki" showMissing="1" preserveFormatting="1" useAutoFormatting="1" rowGrandTotals="0" itemPrintTitles="1" compactData="0" updatedVersion="2" indent="0" showMemberPropertyTips="1">
  <location ref="B67:I71" firstHeaderRow="1" firstDataRow="2" firstDataCol="3"/>
  <pivotFields count="14">
    <pivotField axis="axisRow" compact="0" outline="0" subtotalTop="0" showAll="0">
      <items count="65">
        <item x="9"/>
        <item x="46"/>
        <item x="35"/>
        <item x="11"/>
        <item x="50"/>
        <item x="29"/>
        <item x="18"/>
        <item x="47"/>
        <item x="39"/>
        <item x="25"/>
        <item m="1" x="58"/>
        <item m="1" x="63"/>
        <item x="45"/>
        <item x="42"/>
        <item x="43"/>
        <item x="30"/>
        <item x="19"/>
        <item x="1"/>
        <item x="54"/>
        <item x="13"/>
        <item x="32"/>
        <item m="1" x="62"/>
        <item x="15"/>
        <item x="33"/>
        <item x="34"/>
        <item x="36"/>
        <item x="26"/>
        <item x="22"/>
        <item x="6"/>
        <item x="27"/>
        <item x="57"/>
        <item x="21"/>
        <item x="49"/>
        <item x="20"/>
        <item m="1" x="61"/>
        <item x="7"/>
        <item x="4"/>
        <item x="0"/>
        <item x="48"/>
        <item x="10"/>
        <item x="16"/>
        <item x="51"/>
        <item x="44"/>
        <item x="12"/>
        <item x="41"/>
        <item x="23"/>
        <item x="24"/>
        <item x="3"/>
        <item x="53"/>
        <item x="2"/>
        <item x="55"/>
        <item m="1" x="60"/>
        <item x="37"/>
        <item x="40"/>
        <item m="1" x="59"/>
        <item x="31"/>
        <item x="56"/>
        <item x="52"/>
        <item x="8"/>
        <item x="14"/>
        <item x="17"/>
        <item x="28"/>
        <item x="38"/>
        <item x="5"/>
        <item t="default"/>
      </items>
    </pivotField>
    <pivotField compact="0" outline="0" subtotalTop="0" showAll="0"/>
    <pivotField axis="axisRow" compact="0" outline="0" subtotalTop="0" showAll="0" defaultSubtotal="0">
      <items count="20">
        <item h="1" x="5"/>
        <item h="1" x="4"/>
        <item h="1" x="14"/>
        <item h="1" x="17"/>
        <item h="1" x="18"/>
        <item h="1" x="19"/>
        <item h="1" x="16"/>
        <item h="1" x="10"/>
        <item h="1" x="2"/>
        <item h="1" x="12"/>
        <item h="1" x="13"/>
        <item h="1" x="3"/>
        <item h="1" x="6"/>
        <item h="1" x="9"/>
        <item h="1" x="15"/>
        <item h="1" x="1"/>
        <item h="1" x="7"/>
        <item h="1" x="11"/>
        <item h="1" x="0"/>
        <item x="8"/>
      </items>
    </pivotField>
    <pivotField axis="axisRow" compact="0" outline="0" subtotalTop="0" showAll="0" defaultSubtotal="0">
      <items count="13">
        <item x="0"/>
        <item x="7"/>
        <item x="5"/>
        <item x="2"/>
        <item x="6"/>
        <item x="10"/>
        <item x="8"/>
        <item x="11"/>
        <item x="9"/>
        <item x="4"/>
        <item x="12"/>
        <item x="1"/>
        <item x="3"/>
      </items>
    </pivotField>
    <pivotField axis="axisCol" compact="0" outline="0" subtotalTop="0" showAll="0">
      <items count="6">
        <item x="0"/>
        <item x="1"/>
        <item x="2"/>
        <item x="3"/>
        <item h="1"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3">
    <field x="2"/>
    <field x="3"/>
    <field x="0"/>
  </rowFields>
  <rowItems count="3">
    <i>
      <x v="19"/>
      <x v="1"/>
      <x v="9"/>
    </i>
    <i r="2">
      <x v="26"/>
    </i>
    <i r="2">
      <x v="46"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Vsota od SKUPAJ" fld="12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Vrtilna tabela11" cacheId="2" applyNumberFormats="0" applyBorderFormats="0" applyFontFormats="0" applyPatternFormats="0" applyAlignmentFormats="0" applyWidthHeightFormats="0" dataCaption="Podatki" showMissing="1" preserveFormatting="1" useAutoFormatting="1" rowGrandTotals="0" itemPrintTitles="1" compactData="0" updatedVersion="2" indent="0" showMemberPropertyTips="1">
  <location ref="B59:I63" firstHeaderRow="1" firstDataRow="2" firstDataCol="3"/>
  <pivotFields count="14">
    <pivotField axis="axisRow" compact="0" outline="0" subtotalTop="0" showAll="0">
      <items count="65">
        <item x="9"/>
        <item x="46"/>
        <item x="35"/>
        <item x="11"/>
        <item x="50"/>
        <item x="29"/>
        <item x="18"/>
        <item x="47"/>
        <item x="39"/>
        <item x="25"/>
        <item m="1" x="58"/>
        <item m="1" x="63"/>
        <item x="45"/>
        <item x="42"/>
        <item x="43"/>
        <item x="30"/>
        <item x="19"/>
        <item x="1"/>
        <item x="54"/>
        <item x="13"/>
        <item x="32"/>
        <item m="1" x="62"/>
        <item x="15"/>
        <item x="33"/>
        <item x="34"/>
        <item x="36"/>
        <item x="26"/>
        <item x="22"/>
        <item x="6"/>
        <item x="27"/>
        <item x="57"/>
        <item x="21"/>
        <item x="49"/>
        <item x="20"/>
        <item m="1" x="61"/>
        <item x="7"/>
        <item x="4"/>
        <item x="0"/>
        <item x="48"/>
        <item x="10"/>
        <item x="16"/>
        <item x="51"/>
        <item x="44"/>
        <item x="12"/>
        <item x="41"/>
        <item x="23"/>
        <item x="24"/>
        <item x="3"/>
        <item x="53"/>
        <item x="2"/>
        <item x="55"/>
        <item m="1" x="60"/>
        <item x="37"/>
        <item x="40"/>
        <item m="1" x="59"/>
        <item x="31"/>
        <item x="56"/>
        <item x="52"/>
        <item x="8"/>
        <item x="14"/>
        <item x="17"/>
        <item x="28"/>
        <item x="38"/>
        <item x="5"/>
        <item t="default"/>
      </items>
    </pivotField>
    <pivotField compact="0" outline="0" subtotalTop="0" showAll="0"/>
    <pivotField axis="axisRow" compact="0" outline="0" subtotalTop="0" showAll="0" defaultSubtotal="0">
      <items count="20">
        <item h="1" x="5"/>
        <item h="1" x="4"/>
        <item h="1" x="14"/>
        <item h="1" x="17"/>
        <item h="1" x="18"/>
        <item h="1" x="19"/>
        <item h="1" x="16"/>
        <item h="1" x="10"/>
        <item h="1" x="2"/>
        <item h="1" x="12"/>
        <item h="1" x="13"/>
        <item h="1" x="3"/>
        <item h="1" x="6"/>
        <item h="1" x="9"/>
        <item h="1" x="15"/>
        <item h="1" x="1"/>
        <item x="7"/>
        <item h="1" x="11"/>
        <item h="1" x="0"/>
        <item h="1" x="8"/>
      </items>
    </pivotField>
    <pivotField axis="axisRow" compact="0" outline="0" subtotalTop="0" showAll="0" defaultSubtotal="0">
      <items count="13">
        <item x="0"/>
        <item x="7"/>
        <item x="5"/>
        <item x="2"/>
        <item x="6"/>
        <item x="10"/>
        <item x="8"/>
        <item x="11"/>
        <item x="9"/>
        <item x="4"/>
        <item x="12"/>
        <item x="1"/>
        <item x="3"/>
      </items>
    </pivotField>
    <pivotField axis="axisCol" compact="0" outline="0" subtotalTop="0" showAll="0">
      <items count="6">
        <item x="0"/>
        <item x="1"/>
        <item x="2"/>
        <item x="3"/>
        <item h="1"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3">
    <field x="2"/>
    <field x="3"/>
    <field x="0"/>
  </rowFields>
  <rowItems count="3">
    <i>
      <x v="16"/>
      <x v="12"/>
      <x v="27"/>
    </i>
    <i r="2">
      <x v="31"/>
    </i>
    <i r="2">
      <x v="45"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Vsota od SKUPAJ" fld="12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Vrtilna tabela10" cacheId="2" applyNumberFormats="0" applyBorderFormats="0" applyFontFormats="0" applyPatternFormats="0" applyAlignmentFormats="0" applyWidthHeightFormats="0" dataCaption="Podatki" showMissing="1" preserveFormatting="1" useAutoFormatting="1" rowGrandTotals="0" itemPrintTitles="1" compactData="0" updatedVersion="2" indent="0" showMemberPropertyTips="1">
  <location ref="B51:I55" firstHeaderRow="1" firstDataRow="2" firstDataCol="3"/>
  <pivotFields count="14">
    <pivotField axis="axisRow" compact="0" outline="0" subtotalTop="0" showAll="0">
      <items count="65">
        <item x="9"/>
        <item x="46"/>
        <item x="35"/>
        <item x="11"/>
        <item x="50"/>
        <item x="29"/>
        <item x="18"/>
        <item x="47"/>
        <item x="39"/>
        <item x="25"/>
        <item m="1" x="58"/>
        <item m="1" x="63"/>
        <item x="45"/>
        <item x="42"/>
        <item x="43"/>
        <item x="30"/>
        <item x="19"/>
        <item x="1"/>
        <item x="54"/>
        <item x="13"/>
        <item x="32"/>
        <item m="1" x="62"/>
        <item x="15"/>
        <item x="33"/>
        <item x="34"/>
        <item x="36"/>
        <item x="26"/>
        <item x="22"/>
        <item x="6"/>
        <item x="27"/>
        <item x="57"/>
        <item x="21"/>
        <item x="49"/>
        <item x="20"/>
        <item m="1" x="61"/>
        <item x="7"/>
        <item x="4"/>
        <item x="0"/>
        <item x="48"/>
        <item x="10"/>
        <item x="16"/>
        <item x="51"/>
        <item x="44"/>
        <item x="12"/>
        <item x="41"/>
        <item x="23"/>
        <item x="24"/>
        <item x="3"/>
        <item x="53"/>
        <item x="2"/>
        <item x="55"/>
        <item m="1" x="60"/>
        <item x="37"/>
        <item x="40"/>
        <item m="1" x="59"/>
        <item x="31"/>
        <item x="56"/>
        <item x="52"/>
        <item x="8"/>
        <item x="14"/>
        <item x="17"/>
        <item x="28"/>
        <item x="38"/>
        <item x="5"/>
        <item t="default"/>
      </items>
    </pivotField>
    <pivotField compact="0" outline="0" subtotalTop="0" showAll="0"/>
    <pivotField axis="axisRow" compact="0" outline="0" subtotalTop="0" showAll="0" defaultSubtotal="0">
      <items count="20">
        <item h="1" x="5"/>
        <item h="1" x="4"/>
        <item h="1" x="14"/>
        <item h="1" x="17"/>
        <item h="1" x="18"/>
        <item h="1" x="19"/>
        <item h="1" x="16"/>
        <item h="1" x="10"/>
        <item h="1" x="2"/>
        <item h="1" x="12"/>
        <item h="1" x="13"/>
        <item h="1" x="3"/>
        <item x="6"/>
        <item h="1" x="9"/>
        <item h="1" x="15"/>
        <item h="1" x="1"/>
        <item h="1" x="7"/>
        <item h="1" x="11"/>
        <item h="1" x="0"/>
        <item h="1" x="8"/>
      </items>
    </pivotField>
    <pivotField axis="axisRow" compact="0" outline="0" subtotalTop="0" showAll="0" defaultSubtotal="0">
      <items count="13">
        <item x="0"/>
        <item x="7"/>
        <item x="5"/>
        <item x="2"/>
        <item x="6"/>
        <item x="10"/>
        <item x="8"/>
        <item x="11"/>
        <item x="9"/>
        <item x="4"/>
        <item x="12"/>
        <item x="1"/>
        <item x="3"/>
      </items>
    </pivotField>
    <pivotField axis="axisCol" compact="0" outline="0" subtotalTop="0" showAll="0">
      <items count="6">
        <item x="0"/>
        <item x="1"/>
        <item x="2"/>
        <item x="3"/>
        <item h="1"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3">
    <field x="2"/>
    <field x="3"/>
    <field x="0"/>
  </rowFields>
  <rowItems count="3">
    <i>
      <x v="12"/>
      <x v="4"/>
      <x v="6"/>
    </i>
    <i r="2">
      <x v="16"/>
    </i>
    <i r="2">
      <x v="33"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Vsota od SKUPAJ" fld="12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Vrtilna tabela9" cacheId="2" applyNumberFormats="0" applyBorderFormats="0" applyFontFormats="0" applyPatternFormats="0" applyAlignmentFormats="0" applyWidthHeightFormats="0" dataCaption="Podatki" showMissing="1" preserveFormatting="1" useAutoFormatting="1" rowGrandTotals="0" itemPrintTitles="1" compactData="0" updatedVersion="2" indent="0" showMemberPropertyTips="1">
  <location ref="B43:I47" firstHeaderRow="1" firstDataRow="2" firstDataCol="3"/>
  <pivotFields count="14">
    <pivotField axis="axisRow" compact="0" outline="0" subtotalTop="0" showAll="0">
      <items count="65">
        <item x="9"/>
        <item x="46"/>
        <item x="35"/>
        <item x="11"/>
        <item x="50"/>
        <item x="29"/>
        <item x="18"/>
        <item x="47"/>
        <item x="39"/>
        <item x="25"/>
        <item m="1" x="58"/>
        <item m="1" x="63"/>
        <item x="45"/>
        <item x="42"/>
        <item x="43"/>
        <item x="30"/>
        <item x="19"/>
        <item x="1"/>
        <item x="54"/>
        <item x="13"/>
        <item x="32"/>
        <item m="1" x="62"/>
        <item x="15"/>
        <item x="33"/>
        <item x="34"/>
        <item x="36"/>
        <item x="26"/>
        <item x="22"/>
        <item x="6"/>
        <item x="27"/>
        <item x="57"/>
        <item x="21"/>
        <item x="49"/>
        <item x="20"/>
        <item m="1" x="61"/>
        <item x="7"/>
        <item x="4"/>
        <item x="0"/>
        <item x="48"/>
        <item x="10"/>
        <item x="16"/>
        <item x="51"/>
        <item x="44"/>
        <item x="12"/>
        <item x="41"/>
        <item x="23"/>
        <item x="24"/>
        <item x="3"/>
        <item x="53"/>
        <item x="2"/>
        <item x="55"/>
        <item m="1" x="60"/>
        <item x="37"/>
        <item x="40"/>
        <item m="1" x="59"/>
        <item x="31"/>
        <item x="56"/>
        <item x="52"/>
        <item x="8"/>
        <item x="14"/>
        <item x="17"/>
        <item x="28"/>
        <item x="38"/>
        <item x="5"/>
        <item t="default"/>
      </items>
    </pivotField>
    <pivotField compact="0" outline="0" subtotalTop="0" showAll="0"/>
    <pivotField axis="axisRow" compact="0" outline="0" subtotalTop="0" showAll="0" defaultSubtotal="0">
      <items count="20">
        <item x="5"/>
        <item h="1" x="4"/>
        <item h="1" x="14"/>
        <item h="1" x="17"/>
        <item h="1" x="18"/>
        <item h="1" x="19"/>
        <item h="1" x="16"/>
        <item h="1" x="10"/>
        <item h="1" x="2"/>
        <item h="1" x="12"/>
        <item h="1" x="13"/>
        <item h="1" x="3"/>
        <item h="1" x="6"/>
        <item h="1" x="9"/>
        <item h="1" x="15"/>
        <item h="1" x="1"/>
        <item h="1" x="7"/>
        <item h="1" x="11"/>
        <item h="1" x="0"/>
        <item h="1" x="8"/>
      </items>
    </pivotField>
    <pivotField axis="axisRow" compact="0" outline="0" subtotalTop="0" showAll="0" defaultSubtotal="0">
      <items count="13">
        <item x="0"/>
        <item x="7"/>
        <item x="5"/>
        <item x="2"/>
        <item x="6"/>
        <item x="10"/>
        <item x="8"/>
        <item x="11"/>
        <item x="9"/>
        <item x="4"/>
        <item x="12"/>
        <item x="1"/>
        <item x="3"/>
      </items>
    </pivotField>
    <pivotField axis="axisCol" compact="0" outline="0" subtotalTop="0" showAll="0">
      <items count="6">
        <item x="0"/>
        <item x="1"/>
        <item x="2"/>
        <item x="3"/>
        <item h="1"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3">
    <field x="2"/>
    <field x="3"/>
    <field x="0"/>
  </rowFields>
  <rowItems count="3">
    <i>
      <x/>
      <x v="2"/>
      <x v="22"/>
    </i>
    <i r="2">
      <x v="40"/>
    </i>
    <i r="2">
      <x v="60"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Vsota od SKUPAJ" fld="12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Vrtilna tabela8" cacheId="2" applyNumberFormats="0" applyBorderFormats="0" applyFontFormats="0" applyPatternFormats="0" applyAlignmentFormats="0" applyWidthHeightFormats="0" dataCaption="Podatki" showMissing="1" preserveFormatting="1" useAutoFormatting="1" rowGrandTotals="0" itemPrintTitles="1" compactData="0" updatedVersion="2" indent="0" showMemberPropertyTips="1">
  <location ref="B35:I39" firstHeaderRow="1" firstDataRow="2" firstDataCol="3"/>
  <pivotFields count="14">
    <pivotField axis="axisRow" compact="0" outline="0" subtotalTop="0" showAll="0">
      <items count="65">
        <item x="9"/>
        <item x="46"/>
        <item x="35"/>
        <item x="11"/>
        <item x="50"/>
        <item x="29"/>
        <item x="18"/>
        <item x="47"/>
        <item x="39"/>
        <item x="25"/>
        <item m="1" x="58"/>
        <item m="1" x="63"/>
        <item x="45"/>
        <item x="42"/>
        <item x="43"/>
        <item x="30"/>
        <item x="19"/>
        <item x="1"/>
        <item x="54"/>
        <item x="13"/>
        <item x="32"/>
        <item m="1" x="62"/>
        <item x="15"/>
        <item x="33"/>
        <item x="34"/>
        <item x="36"/>
        <item x="26"/>
        <item x="22"/>
        <item x="6"/>
        <item x="27"/>
        <item x="57"/>
        <item x="21"/>
        <item x="49"/>
        <item x="20"/>
        <item m="1" x="61"/>
        <item x="7"/>
        <item x="4"/>
        <item x="0"/>
        <item x="48"/>
        <item x="10"/>
        <item x="16"/>
        <item x="51"/>
        <item x="44"/>
        <item x="12"/>
        <item x="41"/>
        <item x="23"/>
        <item x="24"/>
        <item x="3"/>
        <item x="53"/>
        <item x="2"/>
        <item x="55"/>
        <item m="1" x="60"/>
        <item x="37"/>
        <item x="40"/>
        <item m="1" x="59"/>
        <item x="31"/>
        <item x="56"/>
        <item x="52"/>
        <item x="8"/>
        <item x="14"/>
        <item x="17"/>
        <item x="28"/>
        <item x="38"/>
        <item x="5"/>
        <item t="default"/>
      </items>
    </pivotField>
    <pivotField compact="0" outline="0" subtotalTop="0" showAll="0"/>
    <pivotField axis="axisRow" compact="0" outline="0" subtotalTop="0" showAll="0" defaultSubtotal="0">
      <items count="20">
        <item h="1" x="5"/>
        <item x="4"/>
        <item h="1" x="14"/>
        <item h="1" x="17"/>
        <item h="1" x="18"/>
        <item h="1" x="19"/>
        <item h="1" x="16"/>
        <item h="1" x="10"/>
        <item h="1" x="2"/>
        <item h="1" x="12"/>
        <item h="1" x="13"/>
        <item h="1" x="3"/>
        <item h="1" x="6"/>
        <item h="1" x="9"/>
        <item h="1" x="15"/>
        <item h="1" x="1"/>
        <item h="1" x="7"/>
        <item h="1" x="11"/>
        <item h="1" x="0"/>
        <item h="1" x="8"/>
      </items>
    </pivotField>
    <pivotField axis="axisRow" compact="0" outline="0" subtotalTop="0" showAll="0" defaultSubtotal="0">
      <items count="13">
        <item x="0"/>
        <item x="7"/>
        <item x="5"/>
        <item x="2"/>
        <item x="6"/>
        <item x="10"/>
        <item x="8"/>
        <item x="11"/>
        <item x="9"/>
        <item x="4"/>
        <item x="12"/>
        <item x="1"/>
        <item x="3"/>
      </items>
    </pivotField>
    <pivotField axis="axisCol" compact="0" outline="0" subtotalTop="0" showAll="0">
      <items count="6">
        <item x="0"/>
        <item x="1"/>
        <item x="2"/>
        <item x="3"/>
        <item h="1"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3">
    <field x="2"/>
    <field x="3"/>
    <field x="0"/>
  </rowFields>
  <rowItems count="3">
    <i>
      <x v="1"/>
      <x v="9"/>
      <x v="19"/>
    </i>
    <i r="2">
      <x v="43"/>
    </i>
    <i r="2">
      <x v="59"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Vsota od SKUPAJ" fld="12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Vrtilna tabela7" cacheId="2" applyNumberFormats="0" applyBorderFormats="0" applyFontFormats="0" applyPatternFormats="0" applyAlignmentFormats="0" applyWidthHeightFormats="0" dataCaption="Podatki" showMissing="1" preserveFormatting="1" useAutoFormatting="1" rowGrandTotals="0" itemPrintTitles="1" compactData="0" updatedVersion="2" indent="0" showMemberPropertyTips="1">
  <location ref="B27:I31" firstHeaderRow="1" firstDataRow="2" firstDataCol="3"/>
  <pivotFields count="14">
    <pivotField axis="axisRow" compact="0" outline="0" subtotalTop="0" showAll="0">
      <items count="65">
        <item x="9"/>
        <item x="46"/>
        <item x="35"/>
        <item x="11"/>
        <item x="50"/>
        <item x="29"/>
        <item x="18"/>
        <item x="47"/>
        <item x="39"/>
        <item x="25"/>
        <item m="1" x="58"/>
        <item m="1" x="63"/>
        <item x="45"/>
        <item x="42"/>
        <item x="43"/>
        <item x="30"/>
        <item x="19"/>
        <item x="1"/>
        <item x="54"/>
        <item x="13"/>
        <item x="32"/>
        <item m="1" x="62"/>
        <item x="15"/>
        <item x="33"/>
        <item x="34"/>
        <item x="36"/>
        <item x="26"/>
        <item x="22"/>
        <item x="6"/>
        <item x="27"/>
        <item x="57"/>
        <item x="21"/>
        <item x="49"/>
        <item x="20"/>
        <item m="1" x="61"/>
        <item x="7"/>
        <item x="4"/>
        <item x="0"/>
        <item x="48"/>
        <item x="10"/>
        <item x="16"/>
        <item x="51"/>
        <item x="44"/>
        <item x="12"/>
        <item x="41"/>
        <item x="23"/>
        <item x="24"/>
        <item x="3"/>
        <item x="53"/>
        <item x="2"/>
        <item x="55"/>
        <item m="1" x="60"/>
        <item x="37"/>
        <item x="40"/>
        <item m="1" x="59"/>
        <item x="31"/>
        <item x="56"/>
        <item x="52"/>
        <item x="8"/>
        <item x="14"/>
        <item x="17"/>
        <item x="28"/>
        <item x="38"/>
        <item x="5"/>
        <item t="default"/>
      </items>
    </pivotField>
    <pivotField compact="0" outline="0" subtotalTop="0" showAll="0"/>
    <pivotField axis="axisRow" compact="0" outline="0" subtotalTop="0" showAll="0" defaultSubtotal="0">
      <items count="20">
        <item h="1" x="5"/>
        <item h="1" x="4"/>
        <item h="1" x="14"/>
        <item h="1" x="17"/>
        <item h="1" x="18"/>
        <item h="1" x="19"/>
        <item h="1" x="16"/>
        <item h="1" x="10"/>
        <item h="1" x="2"/>
        <item h="1" x="12"/>
        <item h="1" x="13"/>
        <item x="3"/>
        <item h="1" x="6"/>
        <item h="1" x="9"/>
        <item h="1" x="15"/>
        <item h="1" x="1"/>
        <item h="1" x="7"/>
        <item h="1" x="11"/>
        <item h="1" x="0"/>
        <item h="1" x="8"/>
      </items>
    </pivotField>
    <pivotField axis="axisRow" compact="0" outline="0" subtotalTop="0" showAll="0" defaultSubtotal="0">
      <items count="13">
        <item x="0"/>
        <item x="7"/>
        <item x="5"/>
        <item x="2"/>
        <item x="6"/>
        <item x="10"/>
        <item x="8"/>
        <item x="11"/>
        <item x="9"/>
        <item x="4"/>
        <item x="12"/>
        <item x="1"/>
        <item x="3"/>
      </items>
    </pivotField>
    <pivotField axis="axisCol" compact="0" outline="0" subtotalTop="0" showAll="0">
      <items count="6">
        <item x="0"/>
        <item x="1"/>
        <item x="2"/>
        <item x="3"/>
        <item h="1"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3">
    <field x="2"/>
    <field x="3"/>
    <field x="0"/>
  </rowFields>
  <rowItems count="3">
    <i>
      <x v="11"/>
      <x v="12"/>
      <x/>
    </i>
    <i r="2">
      <x v="3"/>
    </i>
    <i r="2">
      <x v="39"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Vsota od SKUPAJ" fld="12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Vrtilna tabela6" cacheId="2" applyNumberFormats="0" applyBorderFormats="0" applyFontFormats="0" applyPatternFormats="0" applyAlignmentFormats="0" applyWidthHeightFormats="0" dataCaption="Podatki" showMissing="1" preserveFormatting="1" useAutoFormatting="1" rowGrandTotals="0" itemPrintTitles="1" compactData="0" updatedVersion="2" indent="0" showMemberPropertyTips="1">
  <location ref="B19:I23" firstHeaderRow="1" firstDataRow="2" firstDataCol="3"/>
  <pivotFields count="14">
    <pivotField axis="axisRow" compact="0" outline="0" subtotalTop="0" showAll="0">
      <items count="65">
        <item x="9"/>
        <item x="46"/>
        <item x="35"/>
        <item x="11"/>
        <item x="50"/>
        <item x="29"/>
        <item x="18"/>
        <item x="47"/>
        <item x="39"/>
        <item x="25"/>
        <item m="1" x="58"/>
        <item m="1" x="63"/>
        <item x="45"/>
        <item x="42"/>
        <item x="43"/>
        <item x="30"/>
        <item x="19"/>
        <item x="1"/>
        <item x="54"/>
        <item x="13"/>
        <item x="32"/>
        <item m="1" x="62"/>
        <item x="15"/>
        <item x="33"/>
        <item x="34"/>
        <item x="36"/>
        <item x="26"/>
        <item x="22"/>
        <item x="6"/>
        <item x="27"/>
        <item x="57"/>
        <item x="21"/>
        <item x="49"/>
        <item x="20"/>
        <item m="1" x="61"/>
        <item x="7"/>
        <item x="4"/>
        <item x="0"/>
        <item x="48"/>
        <item x="10"/>
        <item x="16"/>
        <item x="51"/>
        <item x="44"/>
        <item x="12"/>
        <item x="41"/>
        <item x="23"/>
        <item x="24"/>
        <item x="3"/>
        <item x="53"/>
        <item x="2"/>
        <item x="55"/>
        <item m="1" x="60"/>
        <item x="37"/>
        <item x="40"/>
        <item m="1" x="59"/>
        <item x="31"/>
        <item x="56"/>
        <item x="52"/>
        <item x="8"/>
        <item x="14"/>
        <item x="17"/>
        <item x="28"/>
        <item x="38"/>
        <item x="5"/>
        <item t="default"/>
      </items>
    </pivotField>
    <pivotField compact="0" outline="0" subtotalTop="0" showAll="0"/>
    <pivotField axis="axisRow" compact="0" outline="0" subtotalTop="0" showAll="0" defaultSubtotal="0">
      <items count="20">
        <item h="1" x="5"/>
        <item h="1" x="4"/>
        <item h="1" x="14"/>
        <item h="1" x="17"/>
        <item h="1" x="18"/>
        <item h="1" x="19"/>
        <item h="1" x="16"/>
        <item h="1" x="10"/>
        <item x="2"/>
        <item h="1" x="12"/>
        <item h="1" x="13"/>
        <item h="1" x="3"/>
        <item h="1" x="6"/>
        <item h="1" x="9"/>
        <item h="1" x="15"/>
        <item h="1" x="1"/>
        <item h="1" x="7"/>
        <item h="1" x="11"/>
        <item h="1" x="0"/>
        <item h="1" x="8"/>
      </items>
    </pivotField>
    <pivotField axis="axisRow" compact="0" outline="0" subtotalTop="0" showAll="0" defaultSubtotal="0">
      <items count="13">
        <item x="0"/>
        <item x="7"/>
        <item x="5"/>
        <item x="2"/>
        <item x="6"/>
        <item x="10"/>
        <item x="8"/>
        <item x="11"/>
        <item x="9"/>
        <item x="4"/>
        <item x="12"/>
        <item x="1"/>
        <item x="3"/>
      </items>
    </pivotField>
    <pivotField axis="axisCol" compact="0" outline="0" subtotalTop="0" showAll="0">
      <items count="6">
        <item x="0"/>
        <item x="1"/>
        <item x="2"/>
        <item x="3"/>
        <item h="1"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3">
    <field x="2"/>
    <field x="3"/>
    <field x="0"/>
  </rowFields>
  <rowItems count="3">
    <i>
      <x v="8"/>
      <x v="3"/>
      <x v="28"/>
    </i>
    <i r="2">
      <x v="35"/>
    </i>
    <i r="2">
      <x v="58"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Vsota od SKUPAJ" fld="12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Vrtilna tabela5" cacheId="2" applyNumberFormats="0" applyBorderFormats="0" applyFontFormats="0" applyPatternFormats="0" applyAlignmentFormats="0" applyWidthHeightFormats="0" dataCaption="Podatki" showMissing="1" preserveFormatting="1" useAutoFormatting="1" rowGrandTotals="0" itemPrintTitles="1" compactData="0" updatedVersion="2" indent="0" showMemberPropertyTips="1">
  <location ref="B11:I15" firstHeaderRow="1" firstDataRow="2" firstDataCol="3"/>
  <pivotFields count="14">
    <pivotField axis="axisRow" compact="0" outline="0" subtotalTop="0" showAll="0">
      <items count="65">
        <item x="9"/>
        <item x="46"/>
        <item x="35"/>
        <item x="11"/>
        <item x="50"/>
        <item x="29"/>
        <item x="18"/>
        <item x="47"/>
        <item x="39"/>
        <item x="25"/>
        <item m="1" x="58"/>
        <item m="1" x="63"/>
        <item x="45"/>
        <item x="42"/>
        <item x="43"/>
        <item x="30"/>
        <item x="19"/>
        <item x="1"/>
        <item x="54"/>
        <item x="13"/>
        <item x="32"/>
        <item m="1" x="62"/>
        <item x="15"/>
        <item x="33"/>
        <item x="34"/>
        <item x="36"/>
        <item x="26"/>
        <item x="22"/>
        <item x="6"/>
        <item x="27"/>
        <item x="57"/>
        <item x="21"/>
        <item x="49"/>
        <item x="20"/>
        <item m="1" x="61"/>
        <item x="7"/>
        <item x="4"/>
        <item x="0"/>
        <item x="48"/>
        <item x="10"/>
        <item x="16"/>
        <item x="51"/>
        <item x="44"/>
        <item x="12"/>
        <item x="41"/>
        <item x="23"/>
        <item x="24"/>
        <item x="3"/>
        <item x="53"/>
        <item x="2"/>
        <item x="55"/>
        <item m="1" x="60"/>
        <item x="37"/>
        <item x="40"/>
        <item m="1" x="59"/>
        <item x="31"/>
        <item x="56"/>
        <item x="52"/>
        <item x="8"/>
        <item x="14"/>
        <item x="17"/>
        <item x="28"/>
        <item x="38"/>
        <item x="5"/>
        <item t="default"/>
      </items>
    </pivotField>
    <pivotField compact="0" outline="0" subtotalTop="0" showAll="0"/>
    <pivotField axis="axisRow" compact="0" outline="0" subtotalTop="0" showAll="0" defaultSubtotal="0">
      <items count="20">
        <item h="1" x="5"/>
        <item h="1" x="4"/>
        <item h="1" x="14"/>
        <item h="1" x="17"/>
        <item h="1" x="18"/>
        <item h="1" x="19"/>
        <item h="1" x="16"/>
        <item h="1" x="10"/>
        <item h="1" x="2"/>
        <item h="1" x="12"/>
        <item h="1" x="13"/>
        <item h="1" x="3"/>
        <item h="1" x="6"/>
        <item h="1" x="9"/>
        <item h="1" x="15"/>
        <item x="1"/>
        <item h="1" x="7"/>
        <item h="1" x="11"/>
        <item h="1" x="0"/>
        <item h="1" x="8"/>
      </items>
    </pivotField>
    <pivotField axis="axisRow" compact="0" outline="0" subtotalTop="0" showAll="0" defaultSubtotal="0">
      <items count="13">
        <item x="0"/>
        <item x="7"/>
        <item x="5"/>
        <item x="2"/>
        <item x="6"/>
        <item x="10"/>
        <item x="8"/>
        <item x="11"/>
        <item x="9"/>
        <item x="4"/>
        <item x="12"/>
        <item x="1"/>
        <item x="3"/>
      </items>
    </pivotField>
    <pivotField axis="axisCol" compact="0" outline="0" subtotalTop="0" showAll="0">
      <items count="6">
        <item x="0"/>
        <item x="1"/>
        <item x="2"/>
        <item x="3"/>
        <item h="1"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3">
    <field x="2"/>
    <field x="3"/>
    <field x="0"/>
  </rowFields>
  <rowItems count="3">
    <i>
      <x v="15"/>
      <x v="11"/>
      <x v="36"/>
    </i>
    <i r="2">
      <x v="47"/>
    </i>
    <i r="2">
      <x v="63"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Vsota od SKUPAJ" fld="12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Vrtilna tabela3" cacheId="2" applyNumberFormats="0" applyBorderFormats="0" applyFontFormats="0" applyPatternFormats="0" applyAlignmentFormats="0" applyWidthHeightFormats="0" dataCaption="Podatki" showMissing="1" preserveFormatting="1" useAutoFormatting="1" rowGrandTotals="0" itemPrintTitles="1" compactData="0" updatedVersion="2" indent="0" showMemberPropertyTips="1">
  <location ref="B3:I7" firstHeaderRow="1" firstDataRow="2" firstDataCol="3"/>
  <pivotFields count="14">
    <pivotField axis="axisRow" compact="0" outline="0" subtotalTop="0" showAll="0">
      <items count="65">
        <item x="9"/>
        <item x="46"/>
        <item x="35"/>
        <item x="11"/>
        <item x="50"/>
        <item x="29"/>
        <item x="18"/>
        <item x="47"/>
        <item x="39"/>
        <item x="25"/>
        <item m="1" x="58"/>
        <item m="1" x="63"/>
        <item x="45"/>
        <item x="42"/>
        <item x="43"/>
        <item x="30"/>
        <item x="19"/>
        <item x="1"/>
        <item x="54"/>
        <item x="13"/>
        <item x="32"/>
        <item m="1" x="62"/>
        <item x="15"/>
        <item x="33"/>
        <item x="34"/>
        <item x="36"/>
        <item x="26"/>
        <item x="22"/>
        <item x="6"/>
        <item x="27"/>
        <item x="57"/>
        <item x="21"/>
        <item x="49"/>
        <item x="20"/>
        <item m="1" x="61"/>
        <item x="7"/>
        <item x="4"/>
        <item x="0"/>
        <item x="48"/>
        <item x="10"/>
        <item x="16"/>
        <item x="51"/>
        <item x="44"/>
        <item x="12"/>
        <item x="41"/>
        <item x="23"/>
        <item x="24"/>
        <item x="3"/>
        <item x="53"/>
        <item x="2"/>
        <item x="55"/>
        <item m="1" x="60"/>
        <item x="37"/>
        <item x="40"/>
        <item m="1" x="59"/>
        <item x="31"/>
        <item x="56"/>
        <item x="52"/>
        <item x="8"/>
        <item x="14"/>
        <item x="17"/>
        <item x="28"/>
        <item x="38"/>
        <item x="5"/>
        <item t="default"/>
      </items>
    </pivotField>
    <pivotField compact="0" outline="0" subtotalTop="0" showAll="0"/>
    <pivotField axis="axisRow" compact="0" outline="0" subtotalTop="0" showAll="0" defaultSubtotal="0">
      <items count="20">
        <item h="1" x="5"/>
        <item h="1" x="4"/>
        <item h="1" x="14"/>
        <item h="1" x="17"/>
        <item h="1" x="18"/>
        <item h="1" x="19"/>
        <item h="1" x="16"/>
        <item h="1" x="10"/>
        <item h="1" x="2"/>
        <item h="1" x="12"/>
        <item h="1" x="13"/>
        <item h="1" x="3"/>
        <item h="1" x="6"/>
        <item h="1" x="9"/>
        <item h="1" x="15"/>
        <item h="1" x="1"/>
        <item h="1" x="7"/>
        <item h="1" x="11"/>
        <item x="0"/>
        <item h="1" x="8"/>
      </items>
    </pivotField>
    <pivotField axis="axisRow" compact="0" outline="0" subtotalTop="0" showAll="0" defaultSubtotal="0">
      <items count="13">
        <item x="0"/>
        <item x="7"/>
        <item x="5"/>
        <item x="2"/>
        <item x="6"/>
        <item x="10"/>
        <item x="8"/>
        <item x="11"/>
        <item x="9"/>
        <item x="4"/>
        <item x="12"/>
        <item x="1"/>
        <item x="3"/>
      </items>
    </pivotField>
    <pivotField axis="axisCol" compact="0" outline="0" subtotalTop="0" showAll="0">
      <items count="6">
        <item x="0"/>
        <item x="1"/>
        <item x="2"/>
        <item x="3"/>
        <item h="1"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3">
    <field x="2"/>
    <field x="3"/>
    <field x="0"/>
  </rowFields>
  <rowItems count="3">
    <i>
      <x v="18"/>
      <x/>
      <x v="17"/>
    </i>
    <i r="2">
      <x v="37"/>
    </i>
    <i r="2">
      <x v="49"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Vsota od SKUPAJ" fld="12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Vrtilna tabela21" cacheId="2" applyNumberFormats="0" applyBorderFormats="0" applyFontFormats="0" applyPatternFormats="0" applyAlignmentFormats="0" applyWidthHeightFormats="0" dataCaption="Podatki" showMissing="1" preserveFormatting="1" useAutoFormatting="1" rowGrandTotals="0" itemPrintTitles="1" compactData="0" updatedVersion="2" indent="0" showMemberPropertyTips="1">
  <location ref="B139:I143" firstHeaderRow="1" firstDataRow="2" firstDataCol="3"/>
  <pivotFields count="14">
    <pivotField axis="axisRow" compact="0" outline="0" subtotalTop="0" showAll="0">
      <items count="65">
        <item x="9"/>
        <item x="46"/>
        <item x="35"/>
        <item x="11"/>
        <item x="50"/>
        <item x="29"/>
        <item x="18"/>
        <item x="47"/>
        <item x="39"/>
        <item x="25"/>
        <item m="1" x="58"/>
        <item m="1" x="63"/>
        <item x="45"/>
        <item x="42"/>
        <item x="43"/>
        <item x="30"/>
        <item x="19"/>
        <item x="1"/>
        <item x="54"/>
        <item x="13"/>
        <item x="32"/>
        <item m="1" x="62"/>
        <item x="15"/>
        <item x="33"/>
        <item x="34"/>
        <item x="36"/>
        <item x="26"/>
        <item x="22"/>
        <item x="6"/>
        <item x="27"/>
        <item x="57"/>
        <item x="21"/>
        <item x="49"/>
        <item x="20"/>
        <item m="1" x="61"/>
        <item x="7"/>
        <item x="4"/>
        <item x="0"/>
        <item x="48"/>
        <item x="10"/>
        <item x="16"/>
        <item x="51"/>
        <item x="44"/>
        <item x="12"/>
        <item x="41"/>
        <item x="23"/>
        <item x="24"/>
        <item x="3"/>
        <item x="53"/>
        <item x="2"/>
        <item x="55"/>
        <item m="1" x="60"/>
        <item x="37"/>
        <item x="40"/>
        <item m="1" x="59"/>
        <item x="31"/>
        <item x="56"/>
        <item x="52"/>
        <item x="8"/>
        <item x="14"/>
        <item x="17"/>
        <item x="28"/>
        <item x="38"/>
        <item x="5"/>
        <item t="default"/>
      </items>
    </pivotField>
    <pivotField compact="0" outline="0" subtotalTop="0" showAll="0"/>
    <pivotField axis="axisRow" compact="0" outline="0" subtotalTop="0" showAll="0" defaultSubtotal="0">
      <items count="20">
        <item h="1" x="5"/>
        <item h="1" x="4"/>
        <item h="1" x="14"/>
        <item h="1" x="17"/>
        <item x="18"/>
        <item h="1" x="19"/>
        <item h="1" x="16"/>
        <item h="1" x="10"/>
        <item h="1" x="2"/>
        <item h="1" x="12"/>
        <item h="1" x="13"/>
        <item h="1" x="3"/>
        <item h="1" x="6"/>
        <item h="1" x="9"/>
        <item h="1" x="15"/>
        <item h="1" x="1"/>
        <item h="1" x="7"/>
        <item h="1" x="11"/>
        <item h="1" x="0"/>
        <item h="1" x="8"/>
      </items>
    </pivotField>
    <pivotField axis="axisRow" compact="0" outline="0" subtotalTop="0" showAll="0" defaultSubtotal="0">
      <items count="13">
        <item x="0"/>
        <item x="7"/>
        <item x="5"/>
        <item x="2"/>
        <item x="6"/>
        <item x="10"/>
        <item x="8"/>
        <item x="11"/>
        <item x="9"/>
        <item x="4"/>
        <item x="12"/>
        <item x="1"/>
        <item x="3"/>
      </items>
    </pivotField>
    <pivotField axis="axisCol" compact="0" outline="0" subtotalTop="0" showAll="0">
      <items count="6">
        <item x="0"/>
        <item x="1"/>
        <item x="2"/>
        <item x="3"/>
        <item h="1"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3">
    <field x="2"/>
    <field x="3"/>
    <field x="0"/>
  </rowFields>
  <rowItems count="3">
    <i>
      <x v="4"/>
      <x v="10"/>
      <x v="18"/>
    </i>
    <i r="2">
      <x v="48"/>
    </i>
    <i r="2">
      <x v="57"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Vsota od SKUPAJ" fld="12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Vrtilna tabela20" cacheId="2" applyNumberFormats="0" applyBorderFormats="0" applyFontFormats="0" applyPatternFormats="0" applyAlignmentFormats="0" applyWidthHeightFormats="0" dataCaption="Podatki" showMissing="1" preserveFormatting="1" useAutoFormatting="1" rowGrandTotals="0" itemPrintTitles="1" compactData="0" updatedVersion="2" indent="0" showMemberPropertyTips="1">
  <location ref="B131:I135" firstHeaderRow="1" firstDataRow="2" firstDataCol="3"/>
  <pivotFields count="14">
    <pivotField axis="axisRow" compact="0" outline="0" subtotalTop="0" showAll="0">
      <items count="65">
        <item x="9"/>
        <item x="46"/>
        <item x="35"/>
        <item x="11"/>
        <item x="50"/>
        <item x="29"/>
        <item x="18"/>
        <item x="47"/>
        <item x="39"/>
        <item x="25"/>
        <item m="1" x="58"/>
        <item m="1" x="63"/>
        <item x="45"/>
        <item x="42"/>
        <item x="43"/>
        <item x="30"/>
        <item x="19"/>
        <item x="1"/>
        <item x="54"/>
        <item x="13"/>
        <item x="32"/>
        <item m="1" x="62"/>
        <item x="15"/>
        <item x="33"/>
        <item x="34"/>
        <item x="36"/>
        <item x="26"/>
        <item x="22"/>
        <item x="6"/>
        <item x="27"/>
        <item x="57"/>
        <item x="21"/>
        <item x="49"/>
        <item x="20"/>
        <item m="1" x="61"/>
        <item x="7"/>
        <item x="4"/>
        <item x="0"/>
        <item x="48"/>
        <item x="10"/>
        <item x="16"/>
        <item x="51"/>
        <item x="44"/>
        <item x="12"/>
        <item x="41"/>
        <item x="23"/>
        <item x="24"/>
        <item x="3"/>
        <item x="53"/>
        <item x="2"/>
        <item x="55"/>
        <item m="1" x="60"/>
        <item x="37"/>
        <item x="40"/>
        <item m="1" x="59"/>
        <item x="31"/>
        <item x="56"/>
        <item x="52"/>
        <item x="8"/>
        <item x="14"/>
        <item x="17"/>
        <item x="28"/>
        <item x="38"/>
        <item x="5"/>
        <item t="default"/>
      </items>
    </pivotField>
    <pivotField compact="0" outline="0" subtotalTop="0" showAll="0"/>
    <pivotField axis="axisRow" compact="0" outline="0" subtotalTop="0" showAll="0" defaultSubtotal="0">
      <items count="20">
        <item h="1" x="5"/>
        <item h="1" x="4"/>
        <item h="1" x="14"/>
        <item x="17"/>
        <item h="1" x="18"/>
        <item h="1" x="19"/>
        <item h="1" x="16"/>
        <item h="1" x="10"/>
        <item h="1" x="2"/>
        <item h="1" x="12"/>
        <item h="1" x="13"/>
        <item h="1" x="3"/>
        <item h="1" x="6"/>
        <item h="1" x="9"/>
        <item h="1" x="15"/>
        <item h="1" x="1"/>
        <item h="1" x="7"/>
        <item h="1" x="11"/>
        <item h="1" x="0"/>
        <item h="1" x="8"/>
      </items>
    </pivotField>
    <pivotField axis="axisRow" compact="0" outline="0" subtotalTop="0" showAll="0" defaultSubtotal="0">
      <items count="13">
        <item x="0"/>
        <item x="7"/>
        <item x="5"/>
        <item x="2"/>
        <item x="6"/>
        <item x="10"/>
        <item x="8"/>
        <item x="11"/>
        <item x="9"/>
        <item x="4"/>
        <item x="12"/>
        <item x="1"/>
        <item x="3"/>
      </items>
    </pivotField>
    <pivotField axis="axisCol" compact="0" outline="0" subtotalTop="0" showAll="0">
      <items count="6">
        <item x="0"/>
        <item x="1"/>
        <item x="2"/>
        <item x="3"/>
        <item h="1"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3">
    <field x="2"/>
    <field x="3"/>
    <field x="0"/>
  </rowFields>
  <rowItems count="3">
    <i>
      <x v="3"/>
      <x v="10"/>
      <x v="4"/>
    </i>
    <i r="2">
      <x v="32"/>
    </i>
    <i r="2">
      <x v="41"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Vsota od SKUPAJ" fld="12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Vrtilna tabela19" cacheId="2" applyNumberFormats="0" applyBorderFormats="0" applyFontFormats="0" applyPatternFormats="0" applyAlignmentFormats="0" applyWidthHeightFormats="0" dataCaption="Podatki" showMissing="1" preserveFormatting="1" useAutoFormatting="1" rowGrandTotals="0" itemPrintTitles="1" compactData="0" updatedVersion="2" indent="0" showMemberPropertyTips="1">
  <location ref="B123:I127" firstHeaderRow="1" firstDataRow="2" firstDataCol="3"/>
  <pivotFields count="14">
    <pivotField axis="axisRow" compact="0" outline="0" subtotalTop="0" showAll="0">
      <items count="65">
        <item x="9"/>
        <item x="46"/>
        <item x="35"/>
        <item x="11"/>
        <item x="50"/>
        <item x="29"/>
        <item x="18"/>
        <item x="47"/>
        <item x="39"/>
        <item x="25"/>
        <item m="1" x="58"/>
        <item m="1" x="63"/>
        <item x="45"/>
        <item x="42"/>
        <item x="43"/>
        <item x="30"/>
        <item x="19"/>
        <item x="1"/>
        <item x="54"/>
        <item x="13"/>
        <item x="32"/>
        <item m="1" x="62"/>
        <item x="15"/>
        <item x="33"/>
        <item x="34"/>
        <item x="36"/>
        <item x="26"/>
        <item x="22"/>
        <item x="6"/>
        <item x="27"/>
        <item x="57"/>
        <item x="21"/>
        <item x="49"/>
        <item x="20"/>
        <item m="1" x="61"/>
        <item x="7"/>
        <item x="4"/>
        <item x="0"/>
        <item x="48"/>
        <item x="10"/>
        <item x="16"/>
        <item x="51"/>
        <item x="44"/>
        <item x="12"/>
        <item x="41"/>
        <item x="23"/>
        <item x="24"/>
        <item x="3"/>
        <item x="53"/>
        <item x="2"/>
        <item x="55"/>
        <item m="1" x="60"/>
        <item x="37"/>
        <item x="40"/>
        <item m="1" x="59"/>
        <item x="31"/>
        <item x="56"/>
        <item x="52"/>
        <item x="8"/>
        <item x="14"/>
        <item x="17"/>
        <item x="28"/>
        <item x="38"/>
        <item x="5"/>
        <item t="default"/>
      </items>
    </pivotField>
    <pivotField compact="0" outline="0" subtotalTop="0" showAll="0"/>
    <pivotField axis="axisRow" compact="0" outline="0" subtotalTop="0" showAll="0" defaultSubtotal="0">
      <items count="20">
        <item h="1" x="5"/>
        <item h="1" x="4"/>
        <item h="1" x="14"/>
        <item h="1" x="17"/>
        <item h="1" x="18"/>
        <item h="1" x="19"/>
        <item h="1" x="16"/>
        <item h="1" x="10"/>
        <item h="1" x="2"/>
        <item h="1" x="12"/>
        <item h="1" x="13"/>
        <item h="1" x="3"/>
        <item h="1" x="6"/>
        <item h="1" x="9"/>
        <item x="15"/>
        <item h="1" x="1"/>
        <item h="1" x="7"/>
        <item h="1" x="11"/>
        <item h="1" x="0"/>
        <item h="1" x="8"/>
      </items>
    </pivotField>
    <pivotField axis="axisRow" compact="0" outline="0" subtotalTop="0" showAll="0" defaultSubtotal="0">
      <items count="13">
        <item x="0"/>
        <item x="7"/>
        <item x="5"/>
        <item x="2"/>
        <item x="6"/>
        <item x="10"/>
        <item x="8"/>
        <item x="11"/>
        <item x="9"/>
        <item x="4"/>
        <item x="12"/>
        <item x="1"/>
        <item x="3"/>
      </items>
    </pivotField>
    <pivotField axis="axisCol" compact="0" outline="0" subtotalTop="0" showAll="0">
      <items count="6">
        <item x="0"/>
        <item x="1"/>
        <item x="2"/>
        <item x="3"/>
        <item h="1"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3">
    <field x="2"/>
    <field x="3"/>
    <field x="0"/>
  </rowFields>
  <rowItems count="3">
    <i>
      <x v="14"/>
      <x v="7"/>
      <x v="1"/>
    </i>
    <i r="2">
      <x v="7"/>
    </i>
    <i r="2">
      <x v="12"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Vsota od SKUPAJ" fld="12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Vrtilna tabela18" cacheId="2" applyNumberFormats="0" applyBorderFormats="0" applyFontFormats="0" applyPatternFormats="0" applyAlignmentFormats="0" applyWidthHeightFormats="0" dataCaption="Podatki" showMissing="1" preserveFormatting="1" useAutoFormatting="1" rowGrandTotals="0" itemPrintTitles="1" compactData="0" updatedVersion="2" indent="0" showMemberPropertyTips="1">
  <location ref="B115:I119" firstHeaderRow="1" firstDataRow="2" firstDataCol="3"/>
  <pivotFields count="14">
    <pivotField axis="axisRow" compact="0" outline="0" subtotalTop="0" showAll="0">
      <items count="65">
        <item x="9"/>
        <item x="46"/>
        <item x="35"/>
        <item x="11"/>
        <item x="50"/>
        <item x="29"/>
        <item x="18"/>
        <item x="47"/>
        <item x="39"/>
        <item x="25"/>
        <item m="1" x="58"/>
        <item m="1" x="63"/>
        <item x="45"/>
        <item x="42"/>
        <item x="43"/>
        <item x="30"/>
        <item x="19"/>
        <item x="1"/>
        <item x="54"/>
        <item x="13"/>
        <item x="32"/>
        <item m="1" x="62"/>
        <item x="15"/>
        <item x="33"/>
        <item x="34"/>
        <item x="36"/>
        <item x="26"/>
        <item x="22"/>
        <item x="6"/>
        <item x="27"/>
        <item x="57"/>
        <item x="21"/>
        <item x="49"/>
        <item x="20"/>
        <item m="1" x="61"/>
        <item x="7"/>
        <item x="4"/>
        <item x="0"/>
        <item x="48"/>
        <item x="10"/>
        <item x="16"/>
        <item x="51"/>
        <item x="44"/>
        <item x="12"/>
        <item x="41"/>
        <item x="23"/>
        <item x="24"/>
        <item x="3"/>
        <item x="53"/>
        <item x="2"/>
        <item x="55"/>
        <item m="1" x="60"/>
        <item x="37"/>
        <item x="40"/>
        <item m="1" x="59"/>
        <item x="31"/>
        <item x="56"/>
        <item x="52"/>
        <item x="8"/>
        <item x="14"/>
        <item x="17"/>
        <item x="28"/>
        <item x="38"/>
        <item x="5"/>
        <item t="default"/>
      </items>
    </pivotField>
    <pivotField compact="0" outline="0" subtotalTop="0" showAll="0"/>
    <pivotField axis="axisRow" compact="0" outline="0" subtotalTop="0" showAll="0" defaultSubtotal="0">
      <items count="20">
        <item h="1" x="5"/>
        <item h="1" x="4"/>
        <item x="14"/>
        <item h="1" x="17"/>
        <item h="1" x="18"/>
        <item h="1" x="19"/>
        <item h="1" x="16"/>
        <item h="1" x="10"/>
        <item h="1" x="2"/>
        <item h="1" x="12"/>
        <item h="1" x="13"/>
        <item h="1" x="3"/>
        <item h="1" x="6"/>
        <item h="1" x="9"/>
        <item h="1" x="15"/>
        <item h="1" x="1"/>
        <item h="1" x="7"/>
        <item h="1" x="11"/>
        <item h="1" x="0"/>
        <item h="1" x="8"/>
      </items>
    </pivotField>
    <pivotField axis="axisRow" compact="0" outline="0" subtotalTop="0" showAll="0" defaultSubtotal="0">
      <items count="13">
        <item x="0"/>
        <item x="7"/>
        <item x="5"/>
        <item x="2"/>
        <item x="6"/>
        <item x="10"/>
        <item x="8"/>
        <item x="11"/>
        <item x="9"/>
        <item x="4"/>
        <item x="12"/>
        <item x="1"/>
        <item x="3"/>
      </items>
    </pivotField>
    <pivotField axis="axisCol" compact="0" outline="0" subtotalTop="0" showAll="0">
      <items count="6">
        <item x="0"/>
        <item x="1"/>
        <item x="2"/>
        <item x="3"/>
        <item h="1"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3">
    <field x="2"/>
    <field x="3"/>
    <field x="0"/>
  </rowFields>
  <rowItems count="3">
    <i>
      <x v="2"/>
      <x v="4"/>
      <x v="13"/>
    </i>
    <i r="2">
      <x v="14"/>
    </i>
    <i r="2">
      <x v="42"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Vsota od SKUPAJ" fld="12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Vrtilna tabela17" cacheId="2" applyNumberFormats="0" applyBorderFormats="0" applyFontFormats="0" applyPatternFormats="0" applyAlignmentFormats="0" applyWidthHeightFormats="0" dataCaption="Podatki" showMissing="1" preserveFormatting="1" useAutoFormatting="1" rowGrandTotals="0" itemPrintTitles="1" compactData="0" updatedVersion="2" indent="0" showMemberPropertyTips="1">
  <location ref="B107:I111" firstHeaderRow="1" firstDataRow="2" firstDataCol="3"/>
  <pivotFields count="14">
    <pivotField axis="axisRow" compact="0" outline="0" subtotalTop="0" showAll="0">
      <items count="65">
        <item x="9"/>
        <item x="46"/>
        <item x="35"/>
        <item x="11"/>
        <item x="50"/>
        <item x="29"/>
        <item x="18"/>
        <item x="47"/>
        <item x="39"/>
        <item x="25"/>
        <item m="1" x="58"/>
        <item m="1" x="63"/>
        <item x="45"/>
        <item x="42"/>
        <item x="43"/>
        <item x="30"/>
        <item x="19"/>
        <item x="1"/>
        <item x="54"/>
        <item x="13"/>
        <item x="32"/>
        <item m="1" x="62"/>
        <item x="15"/>
        <item x="33"/>
        <item x="34"/>
        <item x="36"/>
        <item x="26"/>
        <item x="22"/>
        <item x="6"/>
        <item x="27"/>
        <item x="57"/>
        <item x="21"/>
        <item x="49"/>
        <item x="20"/>
        <item m="1" x="61"/>
        <item x="7"/>
        <item x="4"/>
        <item x="0"/>
        <item x="48"/>
        <item x="10"/>
        <item x="16"/>
        <item x="51"/>
        <item x="44"/>
        <item x="12"/>
        <item x="41"/>
        <item x="23"/>
        <item x="24"/>
        <item x="3"/>
        <item x="53"/>
        <item x="2"/>
        <item x="55"/>
        <item m="1" x="60"/>
        <item x="37"/>
        <item x="40"/>
        <item m="1" x="59"/>
        <item x="31"/>
        <item x="56"/>
        <item x="52"/>
        <item x="8"/>
        <item x="14"/>
        <item x="17"/>
        <item x="28"/>
        <item x="38"/>
        <item x="5"/>
        <item t="default"/>
      </items>
    </pivotField>
    <pivotField compact="0" outline="0" subtotalTop="0" showAll="0"/>
    <pivotField axis="axisRow" compact="0" outline="0" subtotalTop="0" showAll="0" defaultSubtotal="0">
      <items count="20">
        <item h="1" x="5"/>
        <item h="1" x="4"/>
        <item h="1" x="14"/>
        <item h="1" x="17"/>
        <item h="1" x="18"/>
        <item h="1" x="19"/>
        <item h="1" x="16"/>
        <item h="1" x="10"/>
        <item h="1" x="2"/>
        <item h="1" x="12"/>
        <item x="13"/>
        <item h="1" x="3"/>
        <item h="1" x="6"/>
        <item h="1" x="9"/>
        <item h="1" x="15"/>
        <item h="1" x="1"/>
        <item h="1" x="7"/>
        <item h="1" x="11"/>
        <item h="1" x="0"/>
        <item h="1" x="8"/>
      </items>
    </pivotField>
    <pivotField axis="axisRow" compact="0" outline="0" subtotalTop="0" showAll="0" defaultSubtotal="0">
      <items count="13">
        <item x="0"/>
        <item x="7"/>
        <item x="5"/>
        <item x="2"/>
        <item x="6"/>
        <item x="10"/>
        <item x="8"/>
        <item x="11"/>
        <item x="9"/>
        <item x="4"/>
        <item x="12"/>
        <item x="1"/>
        <item x="3"/>
      </items>
    </pivotField>
    <pivotField axis="axisCol" compact="0" outline="0" subtotalTop="0" showAll="0">
      <items count="6">
        <item x="0"/>
        <item x="1"/>
        <item x="2"/>
        <item x="3"/>
        <item h="1"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3">
    <field x="2"/>
    <field x="3"/>
    <field x="0"/>
  </rowFields>
  <rowItems count="3">
    <i>
      <x v="10"/>
      <x v="5"/>
      <x v="8"/>
    </i>
    <i r="2">
      <x v="44"/>
    </i>
    <i r="2">
      <x v="53"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Vsota od SKUPAJ" fld="12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Vrtilna tabela16" cacheId="2" applyNumberFormats="0" applyBorderFormats="0" applyFontFormats="0" applyPatternFormats="0" applyAlignmentFormats="0" applyWidthHeightFormats="0" dataCaption="Podatki" showMissing="1" preserveFormatting="1" useAutoFormatting="1" rowGrandTotals="0" itemPrintTitles="1" compactData="0" updatedVersion="2" indent="0" showMemberPropertyTips="1">
  <location ref="B99:I103" firstHeaderRow="1" firstDataRow="2" firstDataCol="3"/>
  <pivotFields count="14">
    <pivotField axis="axisRow" compact="0" outline="0" subtotalTop="0" showAll="0">
      <items count="65">
        <item x="9"/>
        <item x="46"/>
        <item x="35"/>
        <item x="11"/>
        <item x="50"/>
        <item x="29"/>
        <item x="18"/>
        <item x="47"/>
        <item x="39"/>
        <item x="25"/>
        <item m="1" x="58"/>
        <item m="1" x="63"/>
        <item x="45"/>
        <item x="42"/>
        <item x="43"/>
        <item x="30"/>
        <item x="19"/>
        <item x="1"/>
        <item x="54"/>
        <item x="13"/>
        <item x="32"/>
        <item m="1" x="62"/>
        <item x="15"/>
        <item x="33"/>
        <item x="34"/>
        <item x="36"/>
        <item x="26"/>
        <item x="22"/>
        <item x="6"/>
        <item x="27"/>
        <item x="57"/>
        <item x="21"/>
        <item x="49"/>
        <item x="20"/>
        <item m="1" x="61"/>
        <item x="7"/>
        <item x="4"/>
        <item x="0"/>
        <item x="48"/>
        <item x="10"/>
        <item x="16"/>
        <item x="51"/>
        <item x="44"/>
        <item x="12"/>
        <item x="41"/>
        <item x="23"/>
        <item x="24"/>
        <item x="3"/>
        <item x="53"/>
        <item x="2"/>
        <item x="55"/>
        <item m="1" x="60"/>
        <item x="37"/>
        <item x="40"/>
        <item m="1" x="59"/>
        <item x="31"/>
        <item x="56"/>
        <item x="52"/>
        <item x="8"/>
        <item x="14"/>
        <item x="17"/>
        <item x="28"/>
        <item x="38"/>
        <item x="5"/>
        <item t="default"/>
      </items>
    </pivotField>
    <pivotField compact="0" outline="0" subtotalTop="0" showAll="0"/>
    <pivotField axis="axisRow" compact="0" outline="0" subtotalTop="0" showAll="0" defaultSubtotal="0">
      <items count="20">
        <item h="1" x="5"/>
        <item h="1" x="4"/>
        <item h="1" x="14"/>
        <item h="1" x="17"/>
        <item h="1" x="18"/>
        <item h="1" x="19"/>
        <item h="1" x="16"/>
        <item h="1" x="10"/>
        <item h="1" x="2"/>
        <item x="12"/>
        <item h="1" x="13"/>
        <item h="1" x="3"/>
        <item h="1" x="6"/>
        <item h="1" x="9"/>
        <item h="1" x="15"/>
        <item h="1" x="1"/>
        <item h="1" x="7"/>
        <item h="1" x="11"/>
        <item h="1" x="0"/>
        <item h="1" x="8"/>
      </items>
    </pivotField>
    <pivotField axis="axisRow" compact="0" outline="0" subtotalTop="0" showAll="0" defaultSubtotal="0">
      <items count="13">
        <item x="0"/>
        <item x="7"/>
        <item x="5"/>
        <item x="2"/>
        <item x="6"/>
        <item x="10"/>
        <item x="8"/>
        <item x="11"/>
        <item x="9"/>
        <item x="4"/>
        <item x="12"/>
        <item x="1"/>
        <item x="3"/>
      </items>
    </pivotField>
    <pivotField axis="axisCol" compact="0" outline="0" subtotalTop="0" showAll="0">
      <items count="6">
        <item x="0"/>
        <item x="1"/>
        <item x="2"/>
        <item x="3"/>
        <item h="1"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3">
    <field x="2"/>
    <field x="3"/>
    <field x="0"/>
  </rowFields>
  <rowItems count="3">
    <i>
      <x v="9"/>
      <x v="8"/>
      <x v="25"/>
    </i>
    <i r="2">
      <x v="52"/>
    </i>
    <i r="2">
      <x v="62"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Vsota od SKUPAJ" fld="12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Vrtilna tabela15" cacheId="2" applyNumberFormats="0" applyBorderFormats="0" applyFontFormats="0" applyPatternFormats="0" applyAlignmentFormats="0" applyWidthHeightFormats="0" dataCaption="Podatki" showMissing="1" preserveFormatting="1" useAutoFormatting="1" rowGrandTotals="0" itemPrintTitles="1" compactData="0" updatedVersion="2" indent="0" showMemberPropertyTips="1">
  <location ref="B91:I95" firstHeaderRow="1" firstDataRow="2" firstDataCol="3"/>
  <pivotFields count="14">
    <pivotField axis="axisRow" compact="0" outline="0" subtotalTop="0" showAll="0">
      <items count="65">
        <item x="9"/>
        <item x="46"/>
        <item x="35"/>
        <item x="11"/>
        <item x="50"/>
        <item x="29"/>
        <item x="18"/>
        <item x="47"/>
        <item x="39"/>
        <item x="25"/>
        <item m="1" x="58"/>
        <item m="1" x="63"/>
        <item x="45"/>
        <item x="42"/>
        <item x="43"/>
        <item x="30"/>
        <item x="19"/>
        <item x="1"/>
        <item x="54"/>
        <item x="13"/>
        <item x="32"/>
        <item m="1" x="62"/>
        <item x="15"/>
        <item x="33"/>
        <item x="34"/>
        <item x="36"/>
        <item x="26"/>
        <item x="22"/>
        <item x="6"/>
        <item x="27"/>
        <item x="57"/>
        <item x="21"/>
        <item x="49"/>
        <item x="20"/>
        <item m="1" x="61"/>
        <item x="7"/>
        <item x="4"/>
        <item x="0"/>
        <item x="48"/>
        <item x="10"/>
        <item x="16"/>
        <item x="51"/>
        <item x="44"/>
        <item x="12"/>
        <item x="41"/>
        <item x="23"/>
        <item x="24"/>
        <item x="3"/>
        <item x="53"/>
        <item x="2"/>
        <item x="55"/>
        <item m="1" x="60"/>
        <item x="37"/>
        <item x="40"/>
        <item m="1" x="59"/>
        <item x="31"/>
        <item x="56"/>
        <item x="52"/>
        <item x="8"/>
        <item x="14"/>
        <item x="17"/>
        <item x="28"/>
        <item x="38"/>
        <item x="5"/>
        <item t="default"/>
      </items>
    </pivotField>
    <pivotField compact="0" outline="0" subtotalTop="0" showAll="0"/>
    <pivotField axis="axisRow" compact="0" outline="0" subtotalTop="0" showAll="0" defaultSubtotal="0">
      <items count="20">
        <item h="1" x="5"/>
        <item h="1" x="4"/>
        <item h="1" x="14"/>
        <item h="1" x="17"/>
        <item h="1" x="18"/>
        <item h="1" x="19"/>
        <item h="1" x="16"/>
        <item h="1" x="10"/>
        <item h="1" x="2"/>
        <item h="1" x="12"/>
        <item h="1" x="13"/>
        <item h="1" x="3"/>
        <item h="1" x="6"/>
        <item h="1" x="9"/>
        <item h="1" x="15"/>
        <item h="1" x="1"/>
        <item h="1" x="7"/>
        <item x="11"/>
        <item h="1" x="0"/>
        <item h="1" x="8"/>
      </items>
    </pivotField>
    <pivotField axis="axisRow" compact="0" outline="0" subtotalTop="0" showAll="0" defaultSubtotal="0">
      <items count="13">
        <item x="0"/>
        <item x="7"/>
        <item x="5"/>
        <item x="2"/>
        <item x="6"/>
        <item x="10"/>
        <item x="8"/>
        <item x="11"/>
        <item x="9"/>
        <item x="4"/>
        <item x="12"/>
        <item x="1"/>
        <item x="3"/>
      </items>
    </pivotField>
    <pivotField axis="axisCol" compact="0" outline="0" subtotalTop="0" showAll="0">
      <items count="6">
        <item x="0"/>
        <item x="1"/>
        <item x="2"/>
        <item x="3"/>
        <item h="1"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3">
    <field x="2"/>
    <field x="3"/>
    <field x="0"/>
  </rowFields>
  <rowItems count="3">
    <i>
      <x v="17"/>
      <x v="2"/>
      <x v="2"/>
    </i>
    <i r="2">
      <x v="23"/>
    </i>
    <i r="2">
      <x v="24"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Vsota od SKUPAJ" fld="12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Vrtilna tabela14" cacheId="2" applyNumberFormats="0" applyBorderFormats="0" applyFontFormats="0" applyPatternFormats="0" applyAlignmentFormats="0" applyWidthHeightFormats="0" dataCaption="Podatki" showMissing="1" preserveFormatting="1" useAutoFormatting="1" rowGrandTotals="0" itemPrintTitles="1" compactData="0" updatedVersion="2" indent="0" showMemberPropertyTips="1">
  <location ref="B83:I87" firstHeaderRow="1" firstDataRow="2" firstDataCol="3"/>
  <pivotFields count="14">
    <pivotField axis="axisRow" compact="0" outline="0" subtotalTop="0" showAll="0">
      <items count="65">
        <item x="9"/>
        <item x="46"/>
        <item x="35"/>
        <item x="11"/>
        <item x="50"/>
        <item x="29"/>
        <item x="18"/>
        <item x="47"/>
        <item x="39"/>
        <item x="25"/>
        <item m="1" x="58"/>
        <item m="1" x="63"/>
        <item x="45"/>
        <item x="42"/>
        <item x="43"/>
        <item x="30"/>
        <item x="19"/>
        <item x="1"/>
        <item x="54"/>
        <item x="13"/>
        <item x="32"/>
        <item m="1" x="62"/>
        <item x="15"/>
        <item x="33"/>
        <item x="34"/>
        <item x="36"/>
        <item x="26"/>
        <item x="22"/>
        <item x="6"/>
        <item x="27"/>
        <item x="57"/>
        <item x="21"/>
        <item x="49"/>
        <item x="20"/>
        <item m="1" x="61"/>
        <item x="7"/>
        <item x="4"/>
        <item x="0"/>
        <item x="48"/>
        <item x="10"/>
        <item x="16"/>
        <item x="51"/>
        <item x="44"/>
        <item x="12"/>
        <item x="41"/>
        <item x="23"/>
        <item x="24"/>
        <item x="3"/>
        <item x="53"/>
        <item x="2"/>
        <item x="55"/>
        <item m="1" x="60"/>
        <item x="37"/>
        <item x="40"/>
        <item m="1" x="59"/>
        <item x="31"/>
        <item x="56"/>
        <item x="52"/>
        <item x="8"/>
        <item x="14"/>
        <item x="17"/>
        <item x="28"/>
        <item x="38"/>
        <item x="5"/>
        <item t="default"/>
      </items>
    </pivotField>
    <pivotField compact="0" outline="0" subtotalTop="0" showAll="0"/>
    <pivotField axis="axisRow" compact="0" outline="0" subtotalTop="0" showAll="0" defaultSubtotal="0">
      <items count="20">
        <item h="1" x="5"/>
        <item h="1" x="4"/>
        <item h="1" x="14"/>
        <item h="1" x="17"/>
        <item h="1" x="18"/>
        <item h="1" x="19"/>
        <item h="1" x="16"/>
        <item x="10"/>
        <item h="1" x="2"/>
        <item h="1" x="12"/>
        <item h="1" x="13"/>
        <item h="1" x="3"/>
        <item h="1" x="6"/>
        <item h="1" x="9"/>
        <item h="1" x="15"/>
        <item h="1" x="1"/>
        <item h="1" x="7"/>
        <item h="1" x="11"/>
        <item h="1" x="0"/>
        <item h="1" x="8"/>
      </items>
    </pivotField>
    <pivotField axis="axisRow" compact="0" outline="0" subtotalTop="0" showAll="0" defaultSubtotal="0">
      <items count="13">
        <item x="0"/>
        <item x="7"/>
        <item x="5"/>
        <item x="2"/>
        <item x="6"/>
        <item x="10"/>
        <item x="8"/>
        <item x="11"/>
        <item x="9"/>
        <item x="4"/>
        <item x="12"/>
        <item x="1"/>
        <item x="3"/>
      </items>
    </pivotField>
    <pivotField axis="axisCol" compact="0" outline="0" subtotalTop="0" showAll="0">
      <items count="6">
        <item x="0"/>
        <item x="1"/>
        <item x="2"/>
        <item x="3"/>
        <item h="1"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3">
    <field x="2"/>
    <field x="3"/>
    <field x="0"/>
  </rowFields>
  <rowItems count="3">
    <i>
      <x v="7"/>
      <x v="2"/>
      <x v="15"/>
    </i>
    <i r="2">
      <x v="20"/>
    </i>
    <i r="2">
      <x v="55"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Vsota od SKUPAJ" fld="1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Relationship Id="rId5" Type="http://schemas.openxmlformats.org/officeDocument/2006/relationships/pivotTable" Target="../pivotTables/pivotTable5.xml" /><Relationship Id="rId6" Type="http://schemas.openxmlformats.org/officeDocument/2006/relationships/pivotTable" Target="../pivotTables/pivotTable6.xml" /><Relationship Id="rId7" Type="http://schemas.openxmlformats.org/officeDocument/2006/relationships/pivotTable" Target="../pivotTables/pivotTable7.xml" /><Relationship Id="rId8" Type="http://schemas.openxmlformats.org/officeDocument/2006/relationships/pivotTable" Target="../pivotTables/pivotTable8.xml" /><Relationship Id="rId9" Type="http://schemas.openxmlformats.org/officeDocument/2006/relationships/pivotTable" Target="../pivotTables/pivotTable9.xml" /><Relationship Id="rId10" Type="http://schemas.openxmlformats.org/officeDocument/2006/relationships/pivotTable" Target="../pivotTables/pivotTable10.xml" /><Relationship Id="rId11" Type="http://schemas.openxmlformats.org/officeDocument/2006/relationships/pivotTable" Target="../pivotTables/pivotTable11.xml" /><Relationship Id="rId12" Type="http://schemas.openxmlformats.org/officeDocument/2006/relationships/pivotTable" Target="../pivotTables/pivotTable12.xml" /><Relationship Id="rId13" Type="http://schemas.openxmlformats.org/officeDocument/2006/relationships/pivotTable" Target="../pivotTables/pivotTable13.xml" /><Relationship Id="rId14" Type="http://schemas.openxmlformats.org/officeDocument/2006/relationships/pivotTable" Target="../pivotTables/pivotTable14.xml" /><Relationship Id="rId15" Type="http://schemas.openxmlformats.org/officeDocument/2006/relationships/pivotTable" Target="../pivotTables/pivotTable15.xml" /><Relationship Id="rId16" Type="http://schemas.openxmlformats.org/officeDocument/2006/relationships/pivotTable" Target="../pivotTables/pivotTable16.xml" /><Relationship Id="rId17" Type="http://schemas.openxmlformats.org/officeDocument/2006/relationships/pivotTable" Target="../pivotTables/pivotTable17.xml" /><Relationship Id="rId18" Type="http://schemas.openxmlformats.org/officeDocument/2006/relationships/pivotTable" Target="../pivotTables/pivotTable18.xml" /><Relationship Id="rId19" Type="http://schemas.openxmlformats.org/officeDocument/2006/relationships/pivotTable" Target="../pivotTables/pivotTable1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0">
      <selection activeCell="I30" sqref="I30"/>
    </sheetView>
  </sheetViews>
  <sheetFormatPr defaultColWidth="9.00390625" defaultRowHeight="12.75"/>
  <cols>
    <col min="2" max="2" width="29.875" style="0" bestFit="1" customWidth="1"/>
    <col min="3" max="3" width="9.25390625" style="33" customWidth="1"/>
    <col min="4" max="7" width="9.125" style="95" customWidth="1"/>
    <col min="8" max="8" width="9.125" style="98" customWidth="1"/>
  </cols>
  <sheetData>
    <row r="1" ht="18">
      <c r="A1" s="1" t="s">
        <v>9</v>
      </c>
    </row>
    <row r="2" ht="18">
      <c r="A2" s="1"/>
    </row>
    <row r="3" ht="18">
      <c r="A3" s="1" t="s">
        <v>67</v>
      </c>
    </row>
    <row r="4" ht="18">
      <c r="A4" s="1"/>
    </row>
    <row r="5" ht="18">
      <c r="A5" s="1"/>
    </row>
    <row r="6" ht="18">
      <c r="A6" s="1"/>
    </row>
    <row r="7" ht="18">
      <c r="A7" s="1" t="s">
        <v>162</v>
      </c>
    </row>
    <row r="8" ht="18">
      <c r="A8" s="1"/>
    </row>
    <row r="9" ht="18">
      <c r="A9" s="1"/>
    </row>
    <row r="10" ht="18">
      <c r="A10" s="1"/>
    </row>
    <row r="11" ht="18">
      <c r="A11" s="1" t="s">
        <v>163</v>
      </c>
    </row>
    <row r="14" ht="12.75"/>
    <row r="15" ht="12.75"/>
    <row r="16" spans="1:8" ht="15" customHeight="1" thickBot="1">
      <c r="A16" s="17" t="s">
        <v>2</v>
      </c>
      <c r="B16" s="18" t="s">
        <v>4</v>
      </c>
      <c r="C16" s="109" t="s">
        <v>101</v>
      </c>
      <c r="D16" s="100"/>
      <c r="E16" s="96"/>
      <c r="F16" s="96"/>
      <c r="G16" s="96"/>
      <c r="H16" s="101" t="s">
        <v>6</v>
      </c>
    </row>
    <row r="17" spans="1:8" ht="14.25" customHeight="1">
      <c r="A17" s="33">
        <v>1</v>
      </c>
      <c r="B17" s="145" t="s">
        <v>87</v>
      </c>
      <c r="C17" s="33" t="s">
        <v>88</v>
      </c>
      <c r="D17" s="95">
        <v>27.5</v>
      </c>
      <c r="E17" s="95">
        <v>26.15</v>
      </c>
      <c r="F17" s="95">
        <v>28.25</v>
      </c>
      <c r="G17" s="95">
        <v>28.5</v>
      </c>
      <c r="H17" s="95">
        <v>110.4</v>
      </c>
    </row>
    <row r="18" spans="1:8" ht="14.25" customHeight="1">
      <c r="A18" s="33">
        <v>2</v>
      </c>
      <c r="B18" s="145" t="s">
        <v>117</v>
      </c>
      <c r="C18" s="33" t="s">
        <v>92</v>
      </c>
      <c r="D18" s="95">
        <v>25.9</v>
      </c>
      <c r="E18" s="95">
        <v>25.2</v>
      </c>
      <c r="F18" s="95">
        <v>26.25</v>
      </c>
      <c r="G18" s="95">
        <v>26.55</v>
      </c>
      <c r="H18" s="95">
        <v>103.9</v>
      </c>
    </row>
    <row r="19" spans="1:8" ht="14.25" customHeight="1">
      <c r="A19" s="33">
        <v>3</v>
      </c>
      <c r="B19" s="145" t="s">
        <v>102</v>
      </c>
      <c r="C19" s="33" t="s">
        <v>96</v>
      </c>
      <c r="D19" s="95">
        <v>26.5</v>
      </c>
      <c r="E19" s="95">
        <v>23</v>
      </c>
      <c r="F19" s="95">
        <v>25.05</v>
      </c>
      <c r="G19" s="95">
        <v>25.75</v>
      </c>
      <c r="H19" s="95">
        <v>100.3</v>
      </c>
    </row>
    <row r="20" spans="1:8" ht="14.25" customHeight="1">
      <c r="A20" s="33">
        <v>4</v>
      </c>
      <c r="B20" s="145" t="s">
        <v>121</v>
      </c>
      <c r="C20" s="33" t="s">
        <v>83</v>
      </c>
      <c r="D20" s="95">
        <v>25.55</v>
      </c>
      <c r="E20" s="95">
        <v>23.4</v>
      </c>
      <c r="F20" s="95">
        <v>25.15</v>
      </c>
      <c r="G20" s="95">
        <v>23.8</v>
      </c>
      <c r="H20" s="95">
        <v>97.9</v>
      </c>
    </row>
    <row r="21" spans="1:8" ht="14.25" customHeight="1">
      <c r="A21" s="33">
        <v>5</v>
      </c>
      <c r="B21" s="145" t="s">
        <v>51</v>
      </c>
      <c r="C21" s="33" t="s">
        <v>92</v>
      </c>
      <c r="D21" s="95">
        <v>25.3</v>
      </c>
      <c r="E21" s="95">
        <v>21.05</v>
      </c>
      <c r="F21" s="95">
        <v>26.1</v>
      </c>
      <c r="G21" s="95">
        <v>25.3</v>
      </c>
      <c r="H21" s="95">
        <v>97.75</v>
      </c>
    </row>
    <row r="22" spans="1:8" ht="14.25" customHeight="1">
      <c r="A22" s="33">
        <v>6</v>
      </c>
      <c r="B22" s="145" t="s">
        <v>80</v>
      </c>
      <c r="C22" s="33" t="s">
        <v>81</v>
      </c>
      <c r="D22" s="95">
        <v>26.45</v>
      </c>
      <c r="E22" s="95">
        <v>20.15</v>
      </c>
      <c r="F22" s="95">
        <v>23.4</v>
      </c>
      <c r="G22" s="95">
        <v>24.85</v>
      </c>
      <c r="H22" s="95">
        <v>94.85</v>
      </c>
    </row>
    <row r="23" spans="1:8" ht="14.25" customHeight="1">
      <c r="A23" s="33">
        <v>7</v>
      </c>
      <c r="B23" s="145" t="s">
        <v>40</v>
      </c>
      <c r="C23" s="33" t="s">
        <v>90</v>
      </c>
      <c r="D23" s="95">
        <v>24</v>
      </c>
      <c r="E23" s="95">
        <v>20.55</v>
      </c>
      <c r="F23" s="95">
        <v>22.85</v>
      </c>
      <c r="G23" s="95">
        <v>23.65</v>
      </c>
      <c r="H23" s="95">
        <v>91.05</v>
      </c>
    </row>
    <row r="24" spans="1:8" ht="14.25" customHeight="1">
      <c r="A24" s="33">
        <v>8</v>
      </c>
      <c r="B24" s="145" t="s">
        <v>133</v>
      </c>
      <c r="C24" s="33" t="s">
        <v>90</v>
      </c>
      <c r="D24" s="95">
        <v>25.3</v>
      </c>
      <c r="E24" s="95">
        <v>20.2</v>
      </c>
      <c r="F24" s="95">
        <v>21.8</v>
      </c>
      <c r="G24" s="95">
        <v>22.95</v>
      </c>
      <c r="H24" s="95">
        <v>90.25</v>
      </c>
    </row>
    <row r="25" spans="1:8" ht="14.25" customHeight="1">
      <c r="A25" s="33">
        <v>9</v>
      </c>
      <c r="B25" s="145" t="s">
        <v>82</v>
      </c>
      <c r="C25" s="33" t="s">
        <v>83</v>
      </c>
      <c r="D25" s="95">
        <v>24</v>
      </c>
      <c r="E25" s="95">
        <v>20.85</v>
      </c>
      <c r="F25" s="95">
        <v>22.55</v>
      </c>
      <c r="G25" s="95">
        <v>22.4</v>
      </c>
      <c r="H25" s="95">
        <v>89.8</v>
      </c>
    </row>
    <row r="26" spans="1:8" ht="14.25" customHeight="1">
      <c r="A26" s="33">
        <v>10</v>
      </c>
      <c r="B26" s="145" t="s">
        <v>141</v>
      </c>
      <c r="C26" s="33" t="s">
        <v>142</v>
      </c>
      <c r="D26" s="95">
        <v>25.3</v>
      </c>
      <c r="E26" s="95">
        <v>21.15</v>
      </c>
      <c r="F26" s="95">
        <v>19.9</v>
      </c>
      <c r="G26" s="95">
        <v>22.95</v>
      </c>
      <c r="H26" s="95">
        <v>89.3</v>
      </c>
    </row>
    <row r="27" spans="1:8" ht="14.25" customHeight="1">
      <c r="A27" s="33">
        <v>11</v>
      </c>
      <c r="B27" s="145" t="s">
        <v>137</v>
      </c>
      <c r="C27" s="33" t="s">
        <v>138</v>
      </c>
      <c r="D27" s="95">
        <v>25.05</v>
      </c>
      <c r="E27" s="95">
        <v>19.05</v>
      </c>
      <c r="F27" s="95">
        <v>20.15</v>
      </c>
      <c r="G27" s="95">
        <v>23.75</v>
      </c>
      <c r="H27" s="95">
        <v>88</v>
      </c>
    </row>
    <row r="28" spans="1:8" ht="14.25" customHeight="1">
      <c r="A28" s="33">
        <v>12</v>
      </c>
      <c r="B28" s="145" t="s">
        <v>107</v>
      </c>
      <c r="C28" s="33" t="s">
        <v>75</v>
      </c>
      <c r="D28" s="95">
        <v>24.35</v>
      </c>
      <c r="E28" s="95">
        <v>14.25</v>
      </c>
      <c r="F28" s="95">
        <v>25.2</v>
      </c>
      <c r="G28" s="95">
        <v>22.6</v>
      </c>
      <c r="H28" s="95">
        <v>86.4</v>
      </c>
    </row>
    <row r="29" spans="1:8" ht="14.25" customHeight="1">
      <c r="A29" s="33">
        <v>13</v>
      </c>
      <c r="B29" s="145" t="s">
        <v>89</v>
      </c>
      <c r="C29" s="33" t="s">
        <v>90</v>
      </c>
      <c r="D29" s="95">
        <v>24.35</v>
      </c>
      <c r="E29" s="95">
        <v>17.75</v>
      </c>
      <c r="F29" s="95">
        <v>21.7</v>
      </c>
      <c r="G29" s="95">
        <v>21.8</v>
      </c>
      <c r="H29" s="95">
        <v>85.6</v>
      </c>
    </row>
    <row r="30" spans="1:8" ht="14.25" customHeight="1">
      <c r="A30" s="33">
        <v>14</v>
      </c>
      <c r="B30" s="145" t="s">
        <v>77</v>
      </c>
      <c r="C30" s="33" t="s">
        <v>78</v>
      </c>
      <c r="D30" s="95">
        <v>24.95</v>
      </c>
      <c r="E30" s="95">
        <v>19.5</v>
      </c>
      <c r="F30" s="95">
        <v>19.75</v>
      </c>
      <c r="G30" s="95">
        <v>20.85</v>
      </c>
      <c r="H30" s="95">
        <v>85.05</v>
      </c>
    </row>
    <row r="31" spans="1:8" ht="14.25" customHeight="1">
      <c r="A31" s="33">
        <v>15</v>
      </c>
      <c r="B31" s="145" t="s">
        <v>124</v>
      </c>
      <c r="C31" s="33" t="s">
        <v>95</v>
      </c>
      <c r="D31" s="95">
        <v>24.75</v>
      </c>
      <c r="E31" s="95">
        <v>18.85</v>
      </c>
      <c r="F31" s="95">
        <v>19.5</v>
      </c>
      <c r="G31" s="95">
        <v>21.45</v>
      </c>
      <c r="H31" s="95">
        <v>84.55</v>
      </c>
    </row>
    <row r="32" spans="1:8" ht="14.25" customHeight="1">
      <c r="A32" s="33">
        <v>16</v>
      </c>
      <c r="B32" s="145" t="s">
        <v>103</v>
      </c>
      <c r="C32" s="33" t="s">
        <v>96</v>
      </c>
      <c r="D32" s="95">
        <v>24.15</v>
      </c>
      <c r="E32" s="95">
        <v>11.45</v>
      </c>
      <c r="F32" s="95">
        <v>22.6</v>
      </c>
      <c r="G32" s="95">
        <v>23.25</v>
      </c>
      <c r="H32" s="95">
        <v>81.45</v>
      </c>
    </row>
    <row r="33" spans="1:8" ht="14.25" customHeight="1">
      <c r="A33" s="33">
        <v>17</v>
      </c>
      <c r="B33" s="145" t="s">
        <v>93</v>
      </c>
      <c r="C33" s="33" t="s">
        <v>94</v>
      </c>
      <c r="D33" s="95">
        <v>23.85</v>
      </c>
      <c r="E33" s="95">
        <v>10.85</v>
      </c>
      <c r="F33" s="95">
        <v>20.75</v>
      </c>
      <c r="G33" s="95">
        <v>22.65</v>
      </c>
      <c r="H33" s="95">
        <v>78.1</v>
      </c>
    </row>
    <row r="34" spans="1:8" ht="14.25" customHeight="1">
      <c r="A34" s="33">
        <v>18</v>
      </c>
      <c r="B34" s="145" t="s">
        <v>161</v>
      </c>
      <c r="C34" s="33" t="s">
        <v>96</v>
      </c>
      <c r="D34" s="95">
        <v>22.2</v>
      </c>
      <c r="E34" s="95">
        <v>5.85</v>
      </c>
      <c r="F34" s="95">
        <v>19.15</v>
      </c>
      <c r="G34" s="95">
        <v>20.2</v>
      </c>
      <c r="H34" s="95">
        <v>67.4</v>
      </c>
    </row>
    <row r="35" spans="1:8" ht="14.25" customHeight="1">
      <c r="A35" s="33">
        <v>19</v>
      </c>
      <c r="B35" s="145" t="s">
        <v>149</v>
      </c>
      <c r="C35" s="33" t="s">
        <v>150</v>
      </c>
      <c r="D35" s="95">
        <v>13.45</v>
      </c>
      <c r="E35" s="95">
        <v>13.65</v>
      </c>
      <c r="F35" s="95">
        <v>12.75</v>
      </c>
      <c r="G35" s="95">
        <v>13</v>
      </c>
      <c r="H35" s="95">
        <v>52.85</v>
      </c>
    </row>
    <row r="36" ht="14.25" customHeight="1">
      <c r="A36" s="33"/>
    </row>
    <row r="37" ht="14.25" customHeight="1">
      <c r="A37" s="33"/>
    </row>
    <row r="38" ht="14.25" customHeight="1">
      <c r="A38" s="33"/>
    </row>
    <row r="39" ht="14.25" customHeight="1">
      <c r="A39" s="33"/>
    </row>
    <row r="40" ht="12.75">
      <c r="A40" s="33"/>
    </row>
    <row r="41" spans="1:2" ht="12.75">
      <c r="A41" s="33"/>
      <c r="B41" s="142"/>
    </row>
    <row r="42" spans="1:2" ht="12.75">
      <c r="A42" s="33"/>
      <c r="B42" s="142"/>
    </row>
    <row r="43" spans="1:2" ht="12.75">
      <c r="A43" s="33"/>
      <c r="B43" s="142"/>
    </row>
    <row r="44" spans="2:7" ht="12.75">
      <c r="B44" s="142"/>
      <c r="C44" s="95"/>
      <c r="G44" s="98"/>
    </row>
    <row r="45" spans="2:7" ht="12.75">
      <c r="B45" s="142"/>
      <c r="C45" s="95"/>
      <c r="G45" s="98"/>
    </row>
    <row r="46" spans="3:7" ht="12.75">
      <c r="C46" s="95"/>
      <c r="G46" s="98"/>
    </row>
    <row r="47" spans="3:7" ht="12.75">
      <c r="C47" s="95"/>
      <c r="G47" s="98"/>
    </row>
    <row r="48" spans="3:7" ht="12.75">
      <c r="C48" s="95"/>
      <c r="G48" s="98"/>
    </row>
    <row r="49" spans="3:7" ht="12.75">
      <c r="C49" s="95"/>
      <c r="G49" s="98"/>
    </row>
    <row r="50" spans="3:7" ht="12.75">
      <c r="C50" s="95"/>
      <c r="G50" s="98"/>
    </row>
    <row r="51" spans="3:7" ht="12.75">
      <c r="C51" s="95"/>
      <c r="G51" s="98"/>
    </row>
    <row r="52" spans="3:7" ht="12.75">
      <c r="C52" s="95"/>
      <c r="G52" s="98"/>
    </row>
    <row r="53" spans="3:7" ht="12.75">
      <c r="C53" s="95"/>
      <c r="G53" s="98"/>
    </row>
    <row r="54" spans="3:7" ht="12.75">
      <c r="C54" s="95"/>
      <c r="G54" s="98"/>
    </row>
    <row r="55" spans="3:7" ht="12.75">
      <c r="C55" s="95"/>
      <c r="G55" s="98"/>
    </row>
    <row r="56" spans="3:7" ht="12.75">
      <c r="C56" s="95"/>
      <c r="G56" s="98"/>
    </row>
    <row r="57" spans="3:7" ht="12.75">
      <c r="C57" s="95"/>
      <c r="G57" s="98"/>
    </row>
    <row r="58" spans="3:7" ht="12.75">
      <c r="C58" s="95"/>
      <c r="G58" s="98"/>
    </row>
    <row r="59" spans="3:7" ht="12.75">
      <c r="C59" s="95"/>
      <c r="G59" s="98"/>
    </row>
    <row r="60" spans="3:7" ht="12.75">
      <c r="C60" s="95"/>
      <c r="G60" s="98"/>
    </row>
    <row r="61" spans="3:7" ht="12.75">
      <c r="C61" s="95"/>
      <c r="G61" s="98"/>
    </row>
    <row r="62" spans="3:7" ht="12.75">
      <c r="C62" s="95"/>
      <c r="G62" s="98"/>
    </row>
  </sheetData>
  <printOptions/>
  <pageMargins left="0.6" right="0.32" top="0.61" bottom="0.54" header="0" footer="0.54"/>
  <pageSetup horizontalDpi="300" verticalDpi="3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6"/>
  <sheetViews>
    <sheetView workbookViewId="0" topLeftCell="A91">
      <selection activeCell="E1" sqref="E1"/>
    </sheetView>
  </sheetViews>
  <sheetFormatPr defaultColWidth="9.00390625" defaultRowHeight="12.75" outlineLevelRow="2" outlineLevelCol="1"/>
  <cols>
    <col min="1" max="1" width="7.125" style="29" customWidth="1"/>
    <col min="2" max="2" width="7.125" style="29" hidden="1" customWidth="1"/>
    <col min="3" max="3" width="24.25390625" style="30" customWidth="1"/>
    <col min="4" max="4" width="7.625" style="29" bestFit="1" customWidth="1"/>
    <col min="5" max="5" width="26.875" style="30" bestFit="1" customWidth="1"/>
    <col min="6" max="6" width="8.375" style="30" bestFit="1" customWidth="1"/>
    <col min="7" max="7" width="13.375" style="30" hidden="1" customWidth="1" outlineLevel="1"/>
    <col min="8" max="8" width="6.75390625" style="6" hidden="1" customWidth="1" outlineLevel="1"/>
    <col min="9" max="14" width="6.875" style="6" hidden="1" customWidth="1" outlineLevel="1"/>
    <col min="15" max="15" width="9.625" style="31" hidden="1" customWidth="1" outlineLevel="1"/>
    <col min="16" max="16" width="13.875" style="6" hidden="1" customWidth="1" outlineLevel="1"/>
    <col min="17" max="17" width="7.125" style="30" customWidth="1" collapsed="1"/>
    <col min="18" max="20" width="7.125" style="30" customWidth="1"/>
    <col min="21" max="21" width="12.25390625" style="30" customWidth="1"/>
    <col min="22" max="16384" width="9.125" style="30" customWidth="1"/>
  </cols>
  <sheetData>
    <row r="1" spans="1:16" s="2" customFormat="1" ht="18">
      <c r="A1" s="1" t="s">
        <v>9</v>
      </c>
      <c r="B1" s="1"/>
      <c r="D1" s="34"/>
      <c r="H1" s="3"/>
      <c r="I1" s="3"/>
      <c r="J1" s="3"/>
      <c r="K1" s="3"/>
      <c r="L1" s="3"/>
      <c r="M1" s="3"/>
      <c r="N1" s="4"/>
      <c r="O1" s="5"/>
      <c r="P1" s="4"/>
    </row>
    <row r="2" spans="1:16" s="2" customFormat="1" ht="18">
      <c r="A2" s="1"/>
      <c r="B2" s="1"/>
      <c r="D2" s="34"/>
      <c r="H2" s="3"/>
      <c r="I2" s="3"/>
      <c r="J2" s="3"/>
      <c r="K2" s="3"/>
      <c r="L2" s="3"/>
      <c r="M2" s="3"/>
      <c r="N2" s="4"/>
      <c r="O2" s="5"/>
      <c r="P2" s="4"/>
    </row>
    <row r="3" spans="1:16" s="2" customFormat="1" ht="18">
      <c r="A3" s="1" t="s">
        <v>162</v>
      </c>
      <c r="B3" s="1"/>
      <c r="D3" s="34"/>
      <c r="H3" s="3"/>
      <c r="I3" s="3"/>
      <c r="J3" s="3"/>
      <c r="K3" s="3"/>
      <c r="L3" s="3"/>
      <c r="M3" s="3"/>
      <c r="N3" s="4"/>
      <c r="O3" s="5"/>
      <c r="P3" s="4"/>
    </row>
    <row r="4" spans="1:16" s="2" customFormat="1" ht="18">
      <c r="A4" s="1"/>
      <c r="B4" s="1"/>
      <c r="D4" s="34"/>
      <c r="H4" s="3"/>
      <c r="I4" s="3"/>
      <c r="J4" s="3"/>
      <c r="K4" s="3"/>
      <c r="L4" s="3"/>
      <c r="M4" s="3"/>
      <c r="N4" s="4"/>
      <c r="O4" s="5"/>
      <c r="P4" s="4"/>
    </row>
    <row r="5" spans="1:16" s="2" customFormat="1" ht="18">
      <c r="A5" s="1"/>
      <c r="B5" s="1"/>
      <c r="D5" s="34"/>
      <c r="H5" s="3"/>
      <c r="I5" s="3"/>
      <c r="J5" s="3"/>
      <c r="K5" s="3"/>
      <c r="L5" s="3"/>
      <c r="M5" s="3"/>
      <c r="N5" s="4"/>
      <c r="O5" s="5"/>
      <c r="P5" s="4"/>
    </row>
    <row r="6" spans="1:16" s="2" customFormat="1" ht="18">
      <c r="A6" s="1"/>
      <c r="B6" s="1"/>
      <c r="D6" s="34"/>
      <c r="H6" s="3"/>
      <c r="I6" s="3"/>
      <c r="J6" s="3"/>
      <c r="K6" s="3"/>
      <c r="L6" s="3"/>
      <c r="M6" s="3"/>
      <c r="N6" s="4"/>
      <c r="O6" s="5"/>
      <c r="P6" s="4"/>
    </row>
    <row r="7" spans="1:16" s="2" customFormat="1" ht="18">
      <c r="A7" s="1" t="s">
        <v>163</v>
      </c>
      <c r="B7" s="1"/>
      <c r="D7" s="34"/>
      <c r="H7" s="3"/>
      <c r="I7" s="3"/>
      <c r="J7" s="3"/>
      <c r="K7" s="3"/>
      <c r="L7" s="3"/>
      <c r="M7" s="3"/>
      <c r="N7" s="4"/>
      <c r="O7" s="5"/>
      <c r="P7" s="4"/>
    </row>
    <row r="8" spans="1:16" s="2" customFormat="1" ht="18">
      <c r="A8" s="1"/>
      <c r="B8" s="1"/>
      <c r="D8" s="34"/>
      <c r="H8" s="3"/>
      <c r="I8" s="3"/>
      <c r="J8" s="3"/>
      <c r="K8" s="3"/>
      <c r="L8" s="3"/>
      <c r="M8" s="3"/>
      <c r="N8" s="4"/>
      <c r="O8" s="5"/>
      <c r="P8" s="4"/>
    </row>
    <row r="9" spans="1:16" s="2" customFormat="1" ht="18">
      <c r="A9" s="1"/>
      <c r="B9" s="1"/>
      <c r="D9" s="34"/>
      <c r="H9" s="3"/>
      <c r="I9" s="3"/>
      <c r="J9" s="3"/>
      <c r="K9" s="3"/>
      <c r="L9" s="3"/>
      <c r="M9" s="3"/>
      <c r="N9" s="4"/>
      <c r="O9" s="5"/>
      <c r="P9" s="4"/>
    </row>
    <row r="10" spans="1:16" s="2" customFormat="1" ht="18">
      <c r="A10" s="1"/>
      <c r="B10" s="1"/>
      <c r="D10" s="34"/>
      <c r="H10" s="3"/>
      <c r="I10" s="3"/>
      <c r="J10" s="3"/>
      <c r="K10" s="3"/>
      <c r="L10" s="3"/>
      <c r="M10" s="3"/>
      <c r="N10" s="4"/>
      <c r="O10" s="5"/>
      <c r="P10" s="4"/>
    </row>
    <row r="11" spans="1:16" s="2" customFormat="1" ht="18">
      <c r="A11" s="1" t="s">
        <v>1</v>
      </c>
      <c r="B11" s="1"/>
      <c r="D11" s="34"/>
      <c r="H11" s="3"/>
      <c r="I11" s="3"/>
      <c r="J11" s="3"/>
      <c r="K11" s="3"/>
      <c r="L11" s="3"/>
      <c r="M11" s="3"/>
      <c r="N11" s="4"/>
      <c r="O11" s="5"/>
      <c r="P11" s="4"/>
    </row>
    <row r="12" spans="1:16" s="2" customFormat="1" ht="18">
      <c r="A12" s="1"/>
      <c r="B12" s="1"/>
      <c r="D12" s="34"/>
      <c r="H12" s="3"/>
      <c r="I12" s="3"/>
      <c r="J12" s="3"/>
      <c r="K12" s="3"/>
      <c r="L12" s="3"/>
      <c r="M12" s="3"/>
      <c r="N12" s="4"/>
      <c r="O12" s="5"/>
      <c r="P12" s="4"/>
    </row>
    <row r="13" spans="1:16" s="2" customFormat="1" ht="18">
      <c r="A13" s="1"/>
      <c r="B13" s="1"/>
      <c r="D13" s="34"/>
      <c r="H13" s="3"/>
      <c r="I13" s="3"/>
      <c r="J13" s="3"/>
      <c r="K13" s="3"/>
      <c r="L13" s="3"/>
      <c r="M13" s="3"/>
      <c r="N13" s="4"/>
      <c r="O13" s="7"/>
      <c r="P13" s="4"/>
    </row>
    <row r="14" spans="1:16" s="9" customFormat="1" ht="15.75">
      <c r="A14" s="8"/>
      <c r="B14" s="8"/>
      <c r="D14" s="35"/>
      <c r="H14" s="10"/>
      <c r="I14" s="10"/>
      <c r="J14" s="10"/>
      <c r="K14" s="10"/>
      <c r="L14" s="10"/>
      <c r="M14" s="10"/>
      <c r="N14" s="11"/>
      <c r="O14" s="12"/>
      <c r="P14" s="11"/>
    </row>
    <row r="15" spans="1:16" s="14" customFormat="1" ht="12.75">
      <c r="A15" s="13"/>
      <c r="B15" s="13"/>
      <c r="D15" s="13"/>
      <c r="H15" s="15"/>
      <c r="I15" s="15"/>
      <c r="J15" s="15"/>
      <c r="K15" s="15"/>
      <c r="L15" s="15"/>
      <c r="M15" s="15"/>
      <c r="N15" s="15"/>
      <c r="O15" s="16"/>
      <c r="P15" s="15"/>
    </row>
    <row r="16" spans="1:21" s="22" customFormat="1" ht="13.5" thickBot="1">
      <c r="A16" s="17" t="s">
        <v>2</v>
      </c>
      <c r="B16" s="17" t="s">
        <v>68</v>
      </c>
      <c r="C16" s="18" t="s">
        <v>3</v>
      </c>
      <c r="D16" s="17" t="s">
        <v>16</v>
      </c>
      <c r="E16" s="18" t="s">
        <v>4</v>
      </c>
      <c r="F16" s="18" t="s">
        <v>101</v>
      </c>
      <c r="G16" s="18" t="s">
        <v>14</v>
      </c>
      <c r="H16" s="19" t="s">
        <v>69</v>
      </c>
      <c r="I16" s="19" t="s">
        <v>71</v>
      </c>
      <c r="J16" s="19" t="s">
        <v>72</v>
      </c>
      <c r="K16" s="19" t="s">
        <v>73</v>
      </c>
      <c r="L16" s="19" t="s">
        <v>74</v>
      </c>
      <c r="M16" s="19" t="s">
        <v>70</v>
      </c>
      <c r="N16" s="19" t="s">
        <v>5</v>
      </c>
      <c r="O16" s="20" t="s">
        <v>6</v>
      </c>
      <c r="P16" s="21" t="s">
        <v>7</v>
      </c>
      <c r="Q16" s="44" t="s">
        <v>19</v>
      </c>
      <c r="R16" s="44" t="s">
        <v>20</v>
      </c>
      <c r="S16" s="44" t="s">
        <v>21</v>
      </c>
      <c r="T16" s="44" t="s">
        <v>22</v>
      </c>
      <c r="U16" s="21" t="s">
        <v>8</v>
      </c>
    </row>
    <row r="17" spans="1:21" s="24" customFormat="1" ht="12.75" hidden="1" outlineLevel="2">
      <c r="A17" s="23">
        <f>+A21</f>
        <v>1</v>
      </c>
      <c r="B17" s="23">
        <v>15</v>
      </c>
      <c r="C17" s="146" t="s">
        <v>164</v>
      </c>
      <c r="D17" s="105">
        <v>1994</v>
      </c>
      <c r="E17" s="104" t="s">
        <v>87</v>
      </c>
      <c r="F17" s="106" t="s">
        <v>88</v>
      </c>
      <c r="G17" s="24" t="s">
        <v>10</v>
      </c>
      <c r="H17" s="25">
        <v>4.4</v>
      </c>
      <c r="I17" s="25">
        <v>9.2</v>
      </c>
      <c r="J17" s="25">
        <v>9.2</v>
      </c>
      <c r="K17" s="25">
        <v>9.1</v>
      </c>
      <c r="L17" s="25">
        <v>9.3</v>
      </c>
      <c r="M17" s="25">
        <f>(SUM(I17:L17)-MIN(I17:L17)-MAX(I17:L17))/2</f>
        <v>9.199999999999998</v>
      </c>
      <c r="N17" s="25"/>
      <c r="O17" s="26">
        <f>+H17+M17-N17</f>
        <v>13.599999999999998</v>
      </c>
      <c r="P17" s="27">
        <f>+O17+O18+O19+O20</f>
        <v>55.05</v>
      </c>
      <c r="Q17" s="27">
        <f>+O17</f>
        <v>13.599999999999998</v>
      </c>
      <c r="R17" s="27">
        <f>+O18</f>
        <v>13.3</v>
      </c>
      <c r="S17" s="27">
        <f>+O19</f>
        <v>13.95</v>
      </c>
      <c r="T17" s="27">
        <f>+O20</f>
        <v>14.2</v>
      </c>
      <c r="U17" s="27">
        <f>+O17+O18+O19+O20</f>
        <v>55.05</v>
      </c>
    </row>
    <row r="18" spans="1:21" s="24" customFormat="1" ht="12.75" hidden="1" outlineLevel="2">
      <c r="A18" s="23"/>
      <c r="B18" s="23">
        <v>15</v>
      </c>
      <c r="C18" s="146" t="s">
        <v>164</v>
      </c>
      <c r="D18" s="105">
        <v>1994</v>
      </c>
      <c r="E18" s="104" t="s">
        <v>87</v>
      </c>
      <c r="F18" s="106" t="s">
        <v>88</v>
      </c>
      <c r="G18" s="24" t="s">
        <v>11</v>
      </c>
      <c r="H18" s="25">
        <v>5.4</v>
      </c>
      <c r="I18" s="25">
        <v>8</v>
      </c>
      <c r="J18" s="25">
        <v>8.2</v>
      </c>
      <c r="K18" s="25">
        <v>7.8</v>
      </c>
      <c r="L18" s="25">
        <v>7.8</v>
      </c>
      <c r="M18" s="25">
        <f>(SUM(I18:L18)-MIN(I18:L18)-MAX(I18:L18))/2</f>
        <v>7.9</v>
      </c>
      <c r="N18" s="25"/>
      <c r="O18" s="26">
        <f>+H18+M18-N18</f>
        <v>13.3</v>
      </c>
      <c r="P18" s="27"/>
      <c r="Q18" s="27"/>
      <c r="R18" s="27"/>
      <c r="S18" s="27"/>
      <c r="T18" s="27"/>
      <c r="U18" s="27"/>
    </row>
    <row r="19" spans="1:21" s="24" customFormat="1" ht="12.75" hidden="1" outlineLevel="2">
      <c r="A19" s="23"/>
      <c r="B19" s="23">
        <v>15</v>
      </c>
      <c r="C19" s="146" t="s">
        <v>164</v>
      </c>
      <c r="D19" s="105">
        <v>1994</v>
      </c>
      <c r="E19" s="104" t="s">
        <v>87</v>
      </c>
      <c r="F19" s="106" t="s">
        <v>88</v>
      </c>
      <c r="G19" s="24" t="s">
        <v>12</v>
      </c>
      <c r="H19" s="25">
        <v>5.7</v>
      </c>
      <c r="I19" s="25">
        <v>8.4</v>
      </c>
      <c r="J19" s="25">
        <v>8.4</v>
      </c>
      <c r="K19" s="25">
        <v>8.1</v>
      </c>
      <c r="L19" s="25">
        <v>8.1</v>
      </c>
      <c r="M19" s="25">
        <f>(SUM(I19:L19)-MIN(I19:L19)-MAX(I19:L19))/2</f>
        <v>8.25</v>
      </c>
      <c r="N19" s="25"/>
      <c r="O19" s="26">
        <f>+H19+M19-N19</f>
        <v>13.95</v>
      </c>
      <c r="P19" s="27"/>
      <c r="Q19" s="27"/>
      <c r="R19" s="27"/>
      <c r="S19" s="27"/>
      <c r="T19" s="27"/>
      <c r="U19" s="27"/>
    </row>
    <row r="20" spans="1:15" s="24" customFormat="1" ht="12.75" hidden="1" outlineLevel="2">
      <c r="A20" s="23"/>
      <c r="B20" s="23">
        <v>15</v>
      </c>
      <c r="C20" s="146" t="s">
        <v>164</v>
      </c>
      <c r="D20" s="105">
        <v>1994</v>
      </c>
      <c r="E20" s="104" t="s">
        <v>87</v>
      </c>
      <c r="F20" s="106" t="s">
        <v>88</v>
      </c>
      <c r="G20" s="24" t="s">
        <v>13</v>
      </c>
      <c r="H20" s="25">
        <v>5.3</v>
      </c>
      <c r="I20" s="25">
        <v>9</v>
      </c>
      <c r="J20" s="25">
        <v>8.9</v>
      </c>
      <c r="K20" s="25">
        <v>8.8</v>
      </c>
      <c r="L20" s="25">
        <v>8.9</v>
      </c>
      <c r="M20" s="25">
        <f>(SUM(I20:L20)-MIN(I20:L20)-MAX(I20:L20))/2</f>
        <v>8.9</v>
      </c>
      <c r="N20" s="25"/>
      <c r="O20" s="26">
        <f>+H20+M20-N20</f>
        <v>14.2</v>
      </c>
    </row>
    <row r="21" spans="1:21" s="24" customFormat="1" ht="12.75" outlineLevel="1" collapsed="1">
      <c r="A21" s="23">
        <f>RANK(P17,P$17:P$306,0)</f>
        <v>1</v>
      </c>
      <c r="B21" s="23">
        <v>15</v>
      </c>
      <c r="C21" s="146" t="s">
        <v>164</v>
      </c>
      <c r="D21" s="105">
        <v>1994</v>
      </c>
      <c r="E21" s="104" t="s">
        <v>87</v>
      </c>
      <c r="F21" s="106" t="s">
        <v>88</v>
      </c>
      <c r="H21" s="28"/>
      <c r="I21" s="28"/>
      <c r="J21" s="28"/>
      <c r="K21" s="28"/>
      <c r="L21" s="28"/>
      <c r="M21" s="28"/>
      <c r="N21" s="28"/>
      <c r="O21" s="27"/>
      <c r="Q21" s="27">
        <f>SUBTOTAL(9,Q17:Q20)</f>
        <v>13.599999999999998</v>
      </c>
      <c r="R21" s="27">
        <f>SUBTOTAL(9,R17:R20)</f>
        <v>13.3</v>
      </c>
      <c r="S21" s="27">
        <f>SUBTOTAL(9,S17:S20)</f>
        <v>13.95</v>
      </c>
      <c r="T21" s="27">
        <f>SUBTOTAL(9,T17:T20)</f>
        <v>14.2</v>
      </c>
      <c r="U21" s="27">
        <f>SUBTOTAL(9,U17:U20)</f>
        <v>55.05</v>
      </c>
    </row>
    <row r="22" spans="1:21" s="24" customFormat="1" ht="12.75" hidden="1" outlineLevel="2">
      <c r="A22" s="23">
        <f>+A26</f>
        <v>2</v>
      </c>
      <c r="B22" s="23">
        <v>14</v>
      </c>
      <c r="C22" s="147" t="s">
        <v>160</v>
      </c>
      <c r="D22" s="105">
        <v>1994</v>
      </c>
      <c r="E22" s="104" t="s">
        <v>87</v>
      </c>
      <c r="F22" s="106" t="s">
        <v>88</v>
      </c>
      <c r="G22" s="24" t="s">
        <v>10</v>
      </c>
      <c r="H22" s="25">
        <v>4.4</v>
      </c>
      <c r="I22" s="25">
        <v>9</v>
      </c>
      <c r="J22" s="25">
        <v>9</v>
      </c>
      <c r="K22" s="25">
        <v>9</v>
      </c>
      <c r="L22" s="25">
        <v>9.2</v>
      </c>
      <c r="M22" s="25">
        <f>(SUM(I22:L22)-MIN(I22:L22)-MAX(I22:L22))/2</f>
        <v>9.000000000000002</v>
      </c>
      <c r="N22" s="25"/>
      <c r="O22" s="26">
        <f>+H22+M22-N22</f>
        <v>13.400000000000002</v>
      </c>
      <c r="P22" s="27">
        <f>+O22+O23+O24+O25</f>
        <v>54.45</v>
      </c>
      <c r="Q22" s="27">
        <f>+O22</f>
        <v>13.400000000000002</v>
      </c>
      <c r="R22" s="27">
        <f>+O23</f>
        <v>12.450000000000001</v>
      </c>
      <c r="S22" s="27">
        <f>+O24</f>
        <v>14.300000000000004</v>
      </c>
      <c r="T22" s="27">
        <f>+O25</f>
        <v>14.3</v>
      </c>
      <c r="U22" s="27">
        <f>+O22+O23+O24+O25</f>
        <v>54.45</v>
      </c>
    </row>
    <row r="23" spans="1:21" s="24" customFormat="1" ht="12.75" hidden="1" outlineLevel="2">
      <c r="A23" s="23"/>
      <c r="B23" s="23">
        <v>14</v>
      </c>
      <c r="C23" s="147" t="s">
        <v>160</v>
      </c>
      <c r="D23" s="105">
        <v>1994</v>
      </c>
      <c r="E23" s="104" t="s">
        <v>87</v>
      </c>
      <c r="F23" s="106" t="s">
        <v>88</v>
      </c>
      <c r="G23" s="24" t="s">
        <v>11</v>
      </c>
      <c r="H23" s="25">
        <v>3.9</v>
      </c>
      <c r="I23" s="25">
        <v>8.3</v>
      </c>
      <c r="J23" s="25">
        <v>8.7</v>
      </c>
      <c r="K23" s="25">
        <v>8.8</v>
      </c>
      <c r="L23" s="25">
        <v>8.4</v>
      </c>
      <c r="M23" s="25">
        <f>(SUM(I23:L23)-MIN(I23:L23)-MAX(I23:L23))/2</f>
        <v>8.55</v>
      </c>
      <c r="N23" s="25"/>
      <c r="O23" s="26">
        <f>+H23+M23-N23</f>
        <v>12.450000000000001</v>
      </c>
      <c r="P23" s="27"/>
      <c r="Q23" s="27"/>
      <c r="R23" s="27"/>
      <c r="S23" s="27"/>
      <c r="T23" s="27"/>
      <c r="U23" s="27"/>
    </row>
    <row r="24" spans="1:21" s="24" customFormat="1" ht="12.75" hidden="1" outlineLevel="2">
      <c r="A24" s="23"/>
      <c r="B24" s="23">
        <v>14</v>
      </c>
      <c r="C24" s="147" t="s">
        <v>160</v>
      </c>
      <c r="D24" s="105">
        <v>1994</v>
      </c>
      <c r="E24" s="104" t="s">
        <v>87</v>
      </c>
      <c r="F24" s="106" t="s">
        <v>88</v>
      </c>
      <c r="G24" s="24" t="s">
        <v>12</v>
      </c>
      <c r="H24" s="25">
        <v>5.5</v>
      </c>
      <c r="I24" s="25">
        <v>8.8</v>
      </c>
      <c r="J24" s="25">
        <v>8.9</v>
      </c>
      <c r="K24" s="25">
        <v>8.6</v>
      </c>
      <c r="L24" s="25">
        <v>8.8</v>
      </c>
      <c r="M24" s="25">
        <f>(SUM(I24:L24)-MIN(I24:L24)-MAX(I24:L24))/2</f>
        <v>8.800000000000004</v>
      </c>
      <c r="N24" s="25"/>
      <c r="O24" s="26">
        <f>+H24+M24-N24</f>
        <v>14.300000000000004</v>
      </c>
      <c r="P24" s="27"/>
      <c r="Q24" s="27"/>
      <c r="R24" s="27"/>
      <c r="S24" s="27"/>
      <c r="T24" s="27"/>
      <c r="U24" s="27"/>
    </row>
    <row r="25" spans="1:15" s="24" customFormat="1" ht="12.75" hidden="1" outlineLevel="2">
      <c r="A25" s="23"/>
      <c r="B25" s="23">
        <v>14</v>
      </c>
      <c r="C25" s="147" t="s">
        <v>160</v>
      </c>
      <c r="D25" s="105">
        <v>1994</v>
      </c>
      <c r="E25" s="104" t="s">
        <v>87</v>
      </c>
      <c r="F25" s="106" t="s">
        <v>88</v>
      </c>
      <c r="G25" s="24" t="s">
        <v>13</v>
      </c>
      <c r="H25" s="25">
        <v>5.3</v>
      </c>
      <c r="I25" s="25">
        <v>9.1</v>
      </c>
      <c r="J25" s="25">
        <v>9</v>
      </c>
      <c r="K25" s="25">
        <v>9</v>
      </c>
      <c r="L25" s="25">
        <v>8.7</v>
      </c>
      <c r="M25" s="25">
        <f>(SUM(I25:L25)-MIN(I25:L25)-MAX(I25:L25))/2</f>
        <v>9</v>
      </c>
      <c r="N25" s="25"/>
      <c r="O25" s="26">
        <f>+H25+M25-N25</f>
        <v>14.3</v>
      </c>
    </row>
    <row r="26" spans="1:21" s="24" customFormat="1" ht="12.75" outlineLevel="1" collapsed="1">
      <c r="A26" s="23">
        <f>RANK(P22,P$17:P$306,0)</f>
        <v>2</v>
      </c>
      <c r="B26" s="23">
        <v>15</v>
      </c>
      <c r="C26" s="147" t="s">
        <v>160</v>
      </c>
      <c r="D26" s="105">
        <v>1994</v>
      </c>
      <c r="E26" s="104" t="s">
        <v>87</v>
      </c>
      <c r="F26" s="106" t="s">
        <v>88</v>
      </c>
      <c r="H26" s="28"/>
      <c r="I26" s="28"/>
      <c r="J26" s="28"/>
      <c r="K26" s="28"/>
      <c r="L26" s="28"/>
      <c r="M26" s="28"/>
      <c r="N26" s="28"/>
      <c r="O26" s="27"/>
      <c r="Q26" s="27">
        <f>SUBTOTAL(9,Q22:Q25)</f>
        <v>13.400000000000002</v>
      </c>
      <c r="R26" s="27">
        <f>SUBTOTAL(9,R22:R25)</f>
        <v>12.450000000000001</v>
      </c>
      <c r="S26" s="27">
        <f>SUBTOTAL(9,S22:S25)</f>
        <v>14.300000000000004</v>
      </c>
      <c r="T26" s="27">
        <f>SUBTOTAL(9,T22:T25)</f>
        <v>14.3</v>
      </c>
      <c r="U26" s="27">
        <f>SUBTOTAL(9,U22:U25)</f>
        <v>54.45</v>
      </c>
    </row>
    <row r="27" spans="1:21" s="24" customFormat="1" ht="12.75" hidden="1" outlineLevel="2">
      <c r="A27" s="23">
        <f>+A31</f>
        <v>3</v>
      </c>
      <c r="B27" s="23">
        <v>51</v>
      </c>
      <c r="C27" s="146" t="s">
        <v>152</v>
      </c>
      <c r="D27" s="105">
        <v>1993</v>
      </c>
      <c r="E27" s="104" t="s">
        <v>149</v>
      </c>
      <c r="F27" s="106" t="s">
        <v>150</v>
      </c>
      <c r="G27" s="24" t="s">
        <v>10</v>
      </c>
      <c r="H27" s="25">
        <v>4.4</v>
      </c>
      <c r="I27" s="25">
        <v>9</v>
      </c>
      <c r="J27" s="25">
        <v>9.1</v>
      </c>
      <c r="K27" s="25">
        <v>8.9</v>
      </c>
      <c r="L27" s="25">
        <v>9.1</v>
      </c>
      <c r="M27" s="25">
        <f>(SUM(I27:L27)-MIN(I27:L27)-MAX(I27:L27))/2</f>
        <v>9.05</v>
      </c>
      <c r="N27" s="25"/>
      <c r="O27" s="26">
        <f>+H27+M27-N27</f>
        <v>13.450000000000001</v>
      </c>
      <c r="P27" s="27">
        <f>+O27+O28+O29+O30</f>
        <v>52.85</v>
      </c>
      <c r="Q27" s="27">
        <f>+O27</f>
        <v>13.450000000000001</v>
      </c>
      <c r="R27" s="27">
        <f>+O28</f>
        <v>13.650000000000002</v>
      </c>
      <c r="S27" s="27">
        <f>+O29</f>
        <v>12.75</v>
      </c>
      <c r="T27" s="27">
        <f>+O30</f>
        <v>13.000000000000002</v>
      </c>
      <c r="U27" s="27">
        <f>+O27+O28+O29+O30</f>
        <v>52.85</v>
      </c>
    </row>
    <row r="28" spans="1:21" s="24" customFormat="1" ht="12.75" hidden="1" outlineLevel="2">
      <c r="A28" s="23"/>
      <c r="B28" s="23">
        <v>51</v>
      </c>
      <c r="C28" s="146" t="s">
        <v>152</v>
      </c>
      <c r="D28" s="105">
        <v>1993</v>
      </c>
      <c r="E28" s="104" t="s">
        <v>149</v>
      </c>
      <c r="F28" s="106" t="s">
        <v>150</v>
      </c>
      <c r="G28" s="24" t="s">
        <v>11</v>
      </c>
      <c r="H28" s="25">
        <v>5.3</v>
      </c>
      <c r="I28" s="25">
        <v>8.4</v>
      </c>
      <c r="J28" s="25">
        <v>8</v>
      </c>
      <c r="K28" s="25">
        <v>8.3</v>
      </c>
      <c r="L28" s="25">
        <v>8.9</v>
      </c>
      <c r="M28" s="25">
        <f>(SUM(I28:L28)-MIN(I28:L28)-MAX(I28:L28))/2</f>
        <v>8.350000000000001</v>
      </c>
      <c r="N28" s="25"/>
      <c r="O28" s="26">
        <f>+H28+M28-N28</f>
        <v>13.650000000000002</v>
      </c>
      <c r="P28" s="27"/>
      <c r="Q28" s="27"/>
      <c r="R28" s="27"/>
      <c r="S28" s="27"/>
      <c r="T28" s="27"/>
      <c r="U28" s="27"/>
    </row>
    <row r="29" spans="1:21" s="24" customFormat="1" ht="12.75" hidden="1" outlineLevel="2">
      <c r="A29" s="23"/>
      <c r="B29" s="23">
        <v>51</v>
      </c>
      <c r="C29" s="146" t="s">
        <v>152</v>
      </c>
      <c r="D29" s="105">
        <v>1993</v>
      </c>
      <c r="E29" s="104" t="s">
        <v>149</v>
      </c>
      <c r="F29" s="106" t="s">
        <v>150</v>
      </c>
      <c r="G29" s="24" t="s">
        <v>12</v>
      </c>
      <c r="H29" s="25">
        <v>5.6</v>
      </c>
      <c r="I29" s="25">
        <v>7.2</v>
      </c>
      <c r="J29" s="25">
        <v>7.1</v>
      </c>
      <c r="K29" s="25">
        <v>7.3</v>
      </c>
      <c r="L29" s="25">
        <v>7</v>
      </c>
      <c r="M29" s="25">
        <f>(SUM(I29:L29)-MIN(I29:L29)-MAX(I29:L29))/2</f>
        <v>7.15</v>
      </c>
      <c r="N29" s="25"/>
      <c r="O29" s="26">
        <f>+H29+M29-N29</f>
        <v>12.75</v>
      </c>
      <c r="P29" s="27"/>
      <c r="Q29" s="27"/>
      <c r="R29" s="27"/>
      <c r="S29" s="27"/>
      <c r="T29" s="27"/>
      <c r="U29" s="27"/>
    </row>
    <row r="30" spans="1:15" s="24" customFormat="1" ht="12.75" hidden="1" outlineLevel="2">
      <c r="A30" s="23"/>
      <c r="B30" s="23">
        <v>51</v>
      </c>
      <c r="C30" s="146" t="s">
        <v>152</v>
      </c>
      <c r="D30" s="105">
        <v>1993</v>
      </c>
      <c r="E30" s="104" t="s">
        <v>149</v>
      </c>
      <c r="F30" s="106" t="s">
        <v>150</v>
      </c>
      <c r="G30" s="24" t="s">
        <v>13</v>
      </c>
      <c r="H30" s="25">
        <v>5.2</v>
      </c>
      <c r="I30" s="25">
        <v>7.7</v>
      </c>
      <c r="J30" s="25">
        <v>7.9</v>
      </c>
      <c r="K30" s="25">
        <v>7.7</v>
      </c>
      <c r="L30" s="25">
        <v>7.9</v>
      </c>
      <c r="M30" s="25">
        <f>(SUM(I30:L30)-MIN(I30:L30)-MAX(I30:L30))/2</f>
        <v>7.800000000000002</v>
      </c>
      <c r="N30" s="25"/>
      <c r="O30" s="26">
        <f>+H30+M30-N30</f>
        <v>13.000000000000002</v>
      </c>
    </row>
    <row r="31" spans="1:21" s="24" customFormat="1" ht="12.75" outlineLevel="1" collapsed="1">
      <c r="A31" s="23">
        <f>RANK(P27,P$17:P$306,0)</f>
        <v>3</v>
      </c>
      <c r="B31" s="23">
        <v>51</v>
      </c>
      <c r="C31" s="146" t="s">
        <v>152</v>
      </c>
      <c r="D31" s="105">
        <v>1993</v>
      </c>
      <c r="E31" s="104" t="s">
        <v>149</v>
      </c>
      <c r="F31" s="106" t="s">
        <v>150</v>
      </c>
      <c r="H31" s="28"/>
      <c r="I31" s="28"/>
      <c r="J31" s="28"/>
      <c r="K31" s="28"/>
      <c r="L31" s="28"/>
      <c r="M31" s="28"/>
      <c r="N31" s="28"/>
      <c r="O31" s="27"/>
      <c r="Q31" s="27">
        <f>SUBTOTAL(9,Q27:Q30)</f>
        <v>13.450000000000001</v>
      </c>
      <c r="R31" s="27">
        <f>SUBTOTAL(9,R27:R30)</f>
        <v>13.650000000000002</v>
      </c>
      <c r="S31" s="27">
        <f>SUBTOTAL(9,S27:S30)</f>
        <v>12.75</v>
      </c>
      <c r="T31" s="27">
        <f>SUBTOTAL(9,T27:T30)</f>
        <v>13.000000000000002</v>
      </c>
      <c r="U31" s="27">
        <f>SUBTOTAL(9,U27:U30)</f>
        <v>52.85</v>
      </c>
    </row>
    <row r="32" spans="1:21" s="24" customFormat="1" ht="12.75" hidden="1" outlineLevel="2">
      <c r="A32" s="23">
        <f>+A36</f>
        <v>4</v>
      </c>
      <c r="B32" s="23">
        <v>24</v>
      </c>
      <c r="C32" s="146" t="s">
        <v>119</v>
      </c>
      <c r="D32" s="105">
        <v>1993</v>
      </c>
      <c r="E32" s="104" t="s">
        <v>117</v>
      </c>
      <c r="F32" s="106" t="s">
        <v>92</v>
      </c>
      <c r="G32" s="24" t="s">
        <v>10</v>
      </c>
      <c r="H32" s="25">
        <v>4.4</v>
      </c>
      <c r="I32" s="25">
        <v>8.9</v>
      </c>
      <c r="J32" s="25">
        <v>9</v>
      </c>
      <c r="K32" s="25">
        <v>8.9</v>
      </c>
      <c r="L32" s="25">
        <v>9.2</v>
      </c>
      <c r="M32" s="25">
        <f>(SUM(I32:L32)-MIN(I32:L32)-MAX(I32:L32))/2</f>
        <v>8.950000000000001</v>
      </c>
      <c r="N32" s="25"/>
      <c r="O32" s="26">
        <f>+H32+M32-N32</f>
        <v>13.350000000000001</v>
      </c>
      <c r="P32" s="27">
        <f>+O32+O33+O34+O35</f>
        <v>52.75000000000001</v>
      </c>
      <c r="Q32" s="27">
        <f>+O32</f>
        <v>13.350000000000001</v>
      </c>
      <c r="R32" s="27">
        <f>+O33</f>
        <v>13.149999999999997</v>
      </c>
      <c r="S32" s="27">
        <f>+O34</f>
        <v>12.850000000000001</v>
      </c>
      <c r="T32" s="27">
        <f>+O35</f>
        <v>13.400000000000004</v>
      </c>
      <c r="U32" s="27">
        <f>+O32+O33+O34+O35</f>
        <v>52.75000000000001</v>
      </c>
    </row>
    <row r="33" spans="1:21" s="24" customFormat="1" ht="12.75" hidden="1" outlineLevel="2">
      <c r="A33" s="23"/>
      <c r="B33" s="23">
        <v>24</v>
      </c>
      <c r="C33" s="146" t="s">
        <v>119</v>
      </c>
      <c r="D33" s="105">
        <v>1993</v>
      </c>
      <c r="E33" s="104" t="s">
        <v>117</v>
      </c>
      <c r="F33" s="106" t="s">
        <v>92</v>
      </c>
      <c r="G33" s="24" t="s">
        <v>11</v>
      </c>
      <c r="H33" s="25">
        <v>4.5</v>
      </c>
      <c r="I33" s="25">
        <v>8.6</v>
      </c>
      <c r="J33" s="25">
        <v>8.7</v>
      </c>
      <c r="K33" s="25">
        <v>8.8</v>
      </c>
      <c r="L33" s="25">
        <v>8</v>
      </c>
      <c r="M33" s="25">
        <f>(SUM(I33:L33)-MIN(I33:L33)-MAX(I33:L33))/2</f>
        <v>8.649999999999997</v>
      </c>
      <c r="N33" s="25"/>
      <c r="O33" s="26">
        <f>+H33+M33-N33</f>
        <v>13.149999999999997</v>
      </c>
      <c r="P33" s="27"/>
      <c r="Q33" s="27"/>
      <c r="R33" s="27"/>
      <c r="S33" s="27"/>
      <c r="T33" s="27"/>
      <c r="U33" s="27"/>
    </row>
    <row r="34" spans="1:21" s="24" customFormat="1" ht="12.75" hidden="1" outlineLevel="2">
      <c r="A34" s="23"/>
      <c r="B34" s="23">
        <v>24</v>
      </c>
      <c r="C34" s="146" t="s">
        <v>119</v>
      </c>
      <c r="D34" s="105">
        <v>1993</v>
      </c>
      <c r="E34" s="104" t="s">
        <v>117</v>
      </c>
      <c r="F34" s="106" t="s">
        <v>92</v>
      </c>
      <c r="G34" s="24" t="s">
        <v>12</v>
      </c>
      <c r="H34" s="25">
        <v>5.3</v>
      </c>
      <c r="I34" s="25">
        <v>7.5</v>
      </c>
      <c r="J34" s="25">
        <v>7.6</v>
      </c>
      <c r="K34" s="25">
        <v>7.6</v>
      </c>
      <c r="L34" s="25">
        <v>6.9</v>
      </c>
      <c r="M34" s="25">
        <f>(SUM(I34:L34)-MIN(I34:L34)-MAX(I34:L34))/2</f>
        <v>7.550000000000002</v>
      </c>
      <c r="N34" s="25"/>
      <c r="O34" s="26">
        <f>+H34+M34-N34</f>
        <v>12.850000000000001</v>
      </c>
      <c r="P34" s="27"/>
      <c r="Q34" s="27"/>
      <c r="R34" s="27"/>
      <c r="S34" s="27"/>
      <c r="T34" s="27"/>
      <c r="U34" s="27"/>
    </row>
    <row r="35" spans="1:15" s="24" customFormat="1" ht="12.75" hidden="1" outlineLevel="2">
      <c r="A35" s="23"/>
      <c r="B35" s="23">
        <v>24</v>
      </c>
      <c r="C35" s="146" t="s">
        <v>119</v>
      </c>
      <c r="D35" s="105">
        <v>1993</v>
      </c>
      <c r="E35" s="104" t="s">
        <v>117</v>
      </c>
      <c r="F35" s="106" t="s">
        <v>92</v>
      </c>
      <c r="G35" s="24" t="s">
        <v>13</v>
      </c>
      <c r="H35" s="25">
        <v>5</v>
      </c>
      <c r="I35" s="25">
        <v>8.3</v>
      </c>
      <c r="J35" s="25">
        <v>8.4</v>
      </c>
      <c r="K35" s="25">
        <v>8.6</v>
      </c>
      <c r="L35" s="25">
        <v>8.6</v>
      </c>
      <c r="M35" s="25">
        <f>(SUM(I35:L35)-MIN(I35:L35)-MAX(I35:L35))/2</f>
        <v>8.500000000000004</v>
      </c>
      <c r="N35" s="25">
        <v>0.1</v>
      </c>
      <c r="O35" s="26">
        <f>+H35+M35-N35</f>
        <v>13.400000000000004</v>
      </c>
    </row>
    <row r="36" spans="1:21" s="24" customFormat="1" ht="12.75" outlineLevel="1" collapsed="1">
      <c r="A36" s="23">
        <f>RANK(P32,P$17:P$306,0)</f>
        <v>4</v>
      </c>
      <c r="B36" s="23">
        <v>24</v>
      </c>
      <c r="C36" s="146" t="s">
        <v>119</v>
      </c>
      <c r="D36" s="105">
        <v>1993</v>
      </c>
      <c r="E36" s="104" t="s">
        <v>117</v>
      </c>
      <c r="F36" s="106" t="s">
        <v>92</v>
      </c>
      <c r="H36" s="28"/>
      <c r="I36" s="28"/>
      <c r="J36" s="28"/>
      <c r="K36" s="28"/>
      <c r="L36" s="28"/>
      <c r="M36" s="28"/>
      <c r="N36" s="28"/>
      <c r="O36" s="27"/>
      <c r="Q36" s="27">
        <f>SUBTOTAL(9,Q32:Q35)</f>
        <v>13.350000000000001</v>
      </c>
      <c r="R36" s="27">
        <f>SUBTOTAL(9,R32:R35)</f>
        <v>13.149999999999997</v>
      </c>
      <c r="S36" s="27">
        <f>SUBTOTAL(9,S32:S35)</f>
        <v>12.850000000000001</v>
      </c>
      <c r="T36" s="27">
        <f>SUBTOTAL(9,T32:T35)</f>
        <v>13.400000000000004</v>
      </c>
      <c r="U36" s="27">
        <f>SUBTOTAL(9,U32:U35)</f>
        <v>52.75000000000001</v>
      </c>
    </row>
    <row r="37" spans="1:21" s="24" customFormat="1" ht="12.75" hidden="1" outlineLevel="2">
      <c r="A37" s="23">
        <f>+A41</f>
        <v>5</v>
      </c>
      <c r="B37" s="23">
        <v>13</v>
      </c>
      <c r="C37" s="146" t="s">
        <v>159</v>
      </c>
      <c r="D37" s="105">
        <v>1994</v>
      </c>
      <c r="E37" s="104" t="s">
        <v>87</v>
      </c>
      <c r="F37" s="106" t="s">
        <v>88</v>
      </c>
      <c r="G37" s="24" t="s">
        <v>10</v>
      </c>
      <c r="H37" s="25">
        <v>5</v>
      </c>
      <c r="I37" s="25">
        <v>8.9</v>
      </c>
      <c r="J37" s="25">
        <v>8.9</v>
      </c>
      <c r="K37" s="25">
        <v>8.8</v>
      </c>
      <c r="L37" s="25">
        <v>8.9</v>
      </c>
      <c r="M37" s="25">
        <f>(SUM(I37:L37)-MIN(I37:L37)-MAX(I37:L37))/2</f>
        <v>8.899999999999999</v>
      </c>
      <c r="N37" s="25"/>
      <c r="O37" s="26">
        <f>+H37+M37-N37</f>
        <v>13.899999999999999</v>
      </c>
      <c r="P37" s="27">
        <f>+O37+O38+O39+O40</f>
        <v>52.35</v>
      </c>
      <c r="Q37" s="27">
        <f>+O37</f>
        <v>13.899999999999999</v>
      </c>
      <c r="R37" s="27">
        <f>+O38</f>
        <v>12.85</v>
      </c>
      <c r="S37" s="27">
        <f>+O39</f>
        <v>13.049999999999999</v>
      </c>
      <c r="T37" s="27">
        <f>+O40</f>
        <v>12.550000000000002</v>
      </c>
      <c r="U37" s="27">
        <f>+O37+O38+O39+O40</f>
        <v>52.35</v>
      </c>
    </row>
    <row r="38" spans="1:21" s="24" customFormat="1" ht="12.75" hidden="1" outlineLevel="2">
      <c r="A38" s="23"/>
      <c r="B38" s="23">
        <v>13</v>
      </c>
      <c r="C38" s="146" t="s">
        <v>159</v>
      </c>
      <c r="D38" s="105">
        <v>1994</v>
      </c>
      <c r="E38" s="104" t="s">
        <v>87</v>
      </c>
      <c r="F38" s="106" t="s">
        <v>88</v>
      </c>
      <c r="G38" s="24" t="s">
        <v>11</v>
      </c>
      <c r="H38" s="25">
        <v>4.6</v>
      </c>
      <c r="I38" s="25">
        <v>8.9</v>
      </c>
      <c r="J38" s="25">
        <v>8.6</v>
      </c>
      <c r="K38" s="25">
        <v>8.5</v>
      </c>
      <c r="L38" s="25">
        <v>8</v>
      </c>
      <c r="M38" s="25">
        <f>(SUM(I38:L38)-MIN(I38:L38)-MAX(I38:L38))/2</f>
        <v>8.55</v>
      </c>
      <c r="N38" s="25">
        <v>0.3</v>
      </c>
      <c r="O38" s="26">
        <f>+H38+M38-N38</f>
        <v>12.85</v>
      </c>
      <c r="P38" s="27"/>
      <c r="Q38" s="27"/>
      <c r="R38" s="27"/>
      <c r="S38" s="27"/>
      <c r="T38" s="27"/>
      <c r="U38" s="27"/>
    </row>
    <row r="39" spans="1:21" s="24" customFormat="1" ht="12.75" hidden="1" outlineLevel="2">
      <c r="A39" s="23"/>
      <c r="B39" s="23">
        <v>13</v>
      </c>
      <c r="C39" s="146" t="s">
        <v>159</v>
      </c>
      <c r="D39" s="105">
        <v>1994</v>
      </c>
      <c r="E39" s="104" t="s">
        <v>87</v>
      </c>
      <c r="F39" s="106" t="s">
        <v>88</v>
      </c>
      <c r="G39" s="24" t="s">
        <v>12</v>
      </c>
      <c r="H39" s="25">
        <v>5.9</v>
      </c>
      <c r="I39" s="25">
        <v>7.2</v>
      </c>
      <c r="J39" s="25">
        <v>6.7</v>
      </c>
      <c r="K39" s="25">
        <v>7.3</v>
      </c>
      <c r="L39" s="25">
        <v>7.1</v>
      </c>
      <c r="M39" s="25">
        <f>(SUM(I39:L39)-MIN(I39:L39)-MAX(I39:L39))/2</f>
        <v>7.149999999999999</v>
      </c>
      <c r="N39" s="25"/>
      <c r="O39" s="26">
        <f>+H39+M39-N39</f>
        <v>13.049999999999999</v>
      </c>
      <c r="P39" s="27"/>
      <c r="Q39" s="27"/>
      <c r="R39" s="27"/>
      <c r="S39" s="27"/>
      <c r="T39" s="27"/>
      <c r="U39" s="27"/>
    </row>
    <row r="40" spans="1:15" s="24" customFormat="1" ht="12.75" hidden="1" outlineLevel="2">
      <c r="A40" s="23"/>
      <c r="B40" s="23">
        <v>13</v>
      </c>
      <c r="C40" s="146" t="s">
        <v>159</v>
      </c>
      <c r="D40" s="105">
        <v>1994</v>
      </c>
      <c r="E40" s="104" t="s">
        <v>87</v>
      </c>
      <c r="F40" s="106" t="s">
        <v>88</v>
      </c>
      <c r="G40" s="24" t="s">
        <v>13</v>
      </c>
      <c r="H40" s="25">
        <v>5.2</v>
      </c>
      <c r="I40" s="25">
        <v>7.3</v>
      </c>
      <c r="J40" s="25">
        <v>7.5</v>
      </c>
      <c r="K40" s="25">
        <v>7.4</v>
      </c>
      <c r="L40" s="25">
        <v>7.7</v>
      </c>
      <c r="M40" s="25">
        <f>(SUM(I40:L40)-MIN(I40:L40)-MAX(I40:L40))/2</f>
        <v>7.450000000000001</v>
      </c>
      <c r="N40" s="25">
        <v>0.1</v>
      </c>
      <c r="O40" s="26">
        <f>+H40+M40-N40</f>
        <v>12.550000000000002</v>
      </c>
    </row>
    <row r="41" spans="1:21" s="24" customFormat="1" ht="12.75" outlineLevel="1" collapsed="1">
      <c r="A41" s="23">
        <f>RANK(P37,P$17:P$306,0)</f>
        <v>5</v>
      </c>
      <c r="B41" s="23">
        <v>13</v>
      </c>
      <c r="C41" s="146" t="s">
        <v>159</v>
      </c>
      <c r="D41" s="105">
        <v>1994</v>
      </c>
      <c r="E41" s="104" t="s">
        <v>87</v>
      </c>
      <c r="F41" s="106" t="s">
        <v>88</v>
      </c>
      <c r="H41" s="28"/>
      <c r="I41" s="28"/>
      <c r="J41" s="28"/>
      <c r="K41" s="28"/>
      <c r="L41" s="28"/>
      <c r="M41" s="28"/>
      <c r="N41" s="28"/>
      <c r="O41" s="27"/>
      <c r="Q41" s="27">
        <f>SUBTOTAL(9,Q37:Q40)</f>
        <v>13.899999999999999</v>
      </c>
      <c r="R41" s="27">
        <f>SUBTOTAL(9,R37:R40)</f>
        <v>12.85</v>
      </c>
      <c r="S41" s="27">
        <f>SUBTOTAL(9,S37:S40)</f>
        <v>13.049999999999999</v>
      </c>
      <c r="T41" s="27">
        <f>SUBTOTAL(9,T37:T40)</f>
        <v>12.550000000000002</v>
      </c>
      <c r="U41" s="27">
        <f>SUBTOTAL(9,U37:U40)</f>
        <v>52.35</v>
      </c>
    </row>
    <row r="42" spans="1:21" s="24" customFormat="1" ht="12.75" hidden="1" outlineLevel="2">
      <c r="A42" s="23">
        <f>+A46</f>
        <v>6</v>
      </c>
      <c r="B42" s="23">
        <v>26</v>
      </c>
      <c r="C42" s="146" t="s">
        <v>122</v>
      </c>
      <c r="D42" s="105">
        <v>1993</v>
      </c>
      <c r="E42" s="104" t="s">
        <v>121</v>
      </c>
      <c r="F42" s="106" t="s">
        <v>83</v>
      </c>
      <c r="G42" s="24" t="s">
        <v>10</v>
      </c>
      <c r="H42" s="25">
        <v>4.4</v>
      </c>
      <c r="I42" s="25">
        <v>8.6</v>
      </c>
      <c r="J42" s="25">
        <v>8.6</v>
      </c>
      <c r="K42" s="25">
        <v>8.5</v>
      </c>
      <c r="L42" s="25">
        <v>8.5</v>
      </c>
      <c r="M42" s="25">
        <f>(SUM(I42:L42)-MIN(I42:L42)-MAX(I42:L42))/2</f>
        <v>8.55</v>
      </c>
      <c r="N42" s="25"/>
      <c r="O42" s="26">
        <f>+H42+M42-N42</f>
        <v>12.950000000000001</v>
      </c>
      <c r="P42" s="27">
        <f>+O42+O43+O44+O45</f>
        <v>51.3</v>
      </c>
      <c r="Q42" s="27">
        <f>+O42</f>
        <v>12.950000000000001</v>
      </c>
      <c r="R42" s="27">
        <f>+O43</f>
        <v>11.65</v>
      </c>
      <c r="S42" s="27">
        <f>+O44</f>
        <v>13.499999999999996</v>
      </c>
      <c r="T42" s="27">
        <f>+O45</f>
        <v>13.200000000000003</v>
      </c>
      <c r="U42" s="27">
        <f>+O42+O43+O44+O45</f>
        <v>51.3</v>
      </c>
    </row>
    <row r="43" spans="1:21" s="24" customFormat="1" ht="12.75" hidden="1" outlineLevel="2">
      <c r="A43" s="23"/>
      <c r="B43" s="23">
        <v>26</v>
      </c>
      <c r="C43" s="146" t="s">
        <v>122</v>
      </c>
      <c r="D43" s="105">
        <v>1993</v>
      </c>
      <c r="E43" s="104" t="s">
        <v>121</v>
      </c>
      <c r="F43" s="106" t="s">
        <v>83</v>
      </c>
      <c r="G43" s="24" t="s">
        <v>11</v>
      </c>
      <c r="H43" s="25">
        <v>3.6</v>
      </c>
      <c r="I43" s="25">
        <v>8.7</v>
      </c>
      <c r="J43" s="25">
        <v>8.7</v>
      </c>
      <c r="K43" s="25">
        <v>8.5</v>
      </c>
      <c r="L43" s="25">
        <v>8.6</v>
      </c>
      <c r="M43" s="25">
        <f>(SUM(I43:L43)-MIN(I43:L43)-MAX(I43:L43))/2</f>
        <v>8.65</v>
      </c>
      <c r="N43" s="25">
        <v>0.6</v>
      </c>
      <c r="O43" s="26">
        <f>+H43+M43-N43</f>
        <v>11.65</v>
      </c>
      <c r="P43" s="27"/>
      <c r="Q43" s="27"/>
      <c r="R43" s="27"/>
      <c r="S43" s="27"/>
      <c r="T43" s="27"/>
      <c r="U43" s="27"/>
    </row>
    <row r="44" spans="1:21" s="24" customFormat="1" ht="12.75" hidden="1" outlineLevel="2">
      <c r="A44" s="23"/>
      <c r="B44" s="23">
        <v>26</v>
      </c>
      <c r="C44" s="146" t="s">
        <v>122</v>
      </c>
      <c r="D44" s="105">
        <v>1993</v>
      </c>
      <c r="E44" s="104" t="s">
        <v>121</v>
      </c>
      <c r="F44" s="106" t="s">
        <v>83</v>
      </c>
      <c r="G44" s="24" t="s">
        <v>12</v>
      </c>
      <c r="H44" s="25">
        <v>5.6</v>
      </c>
      <c r="I44" s="25">
        <v>7.8</v>
      </c>
      <c r="J44" s="25">
        <v>8.4</v>
      </c>
      <c r="K44" s="25">
        <v>7.6</v>
      </c>
      <c r="L44" s="25">
        <v>8</v>
      </c>
      <c r="M44" s="25">
        <f>(SUM(I44:L44)-MIN(I44:L44)-MAX(I44:L44))/2</f>
        <v>7.899999999999998</v>
      </c>
      <c r="N44" s="25"/>
      <c r="O44" s="26">
        <f>+H44+M44-N44</f>
        <v>13.499999999999996</v>
      </c>
      <c r="P44" s="27"/>
      <c r="Q44" s="27"/>
      <c r="R44" s="27"/>
      <c r="S44" s="27"/>
      <c r="T44" s="27"/>
      <c r="U44" s="27"/>
    </row>
    <row r="45" spans="1:15" s="24" customFormat="1" ht="12.75" hidden="1" outlineLevel="2">
      <c r="A45" s="23"/>
      <c r="B45" s="23">
        <v>26</v>
      </c>
      <c r="C45" s="146" t="s">
        <v>122</v>
      </c>
      <c r="D45" s="105">
        <v>1993</v>
      </c>
      <c r="E45" s="104" t="s">
        <v>121</v>
      </c>
      <c r="F45" s="106" t="s">
        <v>83</v>
      </c>
      <c r="G45" s="24" t="s">
        <v>13</v>
      </c>
      <c r="H45" s="25">
        <v>4.8</v>
      </c>
      <c r="I45" s="25">
        <v>8.1</v>
      </c>
      <c r="J45" s="25">
        <v>8</v>
      </c>
      <c r="K45" s="25">
        <v>8.9</v>
      </c>
      <c r="L45" s="25">
        <v>8.7</v>
      </c>
      <c r="M45" s="25">
        <f>(SUM(I45:L45)-MIN(I45:L45)-MAX(I45:L45))/2</f>
        <v>8.400000000000002</v>
      </c>
      <c r="N45" s="25"/>
      <c r="O45" s="26">
        <f>+H45+M45-N45</f>
        <v>13.200000000000003</v>
      </c>
    </row>
    <row r="46" spans="1:21" s="24" customFormat="1" ht="12.75" outlineLevel="1" collapsed="1">
      <c r="A46" s="23">
        <f>RANK(P42,P$17:P$306,0)</f>
        <v>6</v>
      </c>
      <c r="B46" s="23">
        <v>26</v>
      </c>
      <c r="C46" s="146" t="s">
        <v>122</v>
      </c>
      <c r="D46" s="105">
        <v>1993</v>
      </c>
      <c r="E46" s="104" t="s">
        <v>121</v>
      </c>
      <c r="F46" s="106" t="s">
        <v>83</v>
      </c>
      <c r="H46" s="28"/>
      <c r="I46" s="28"/>
      <c r="J46" s="28"/>
      <c r="K46" s="28"/>
      <c r="L46" s="28"/>
      <c r="M46" s="28"/>
      <c r="N46" s="28"/>
      <c r="O46" s="27"/>
      <c r="Q46" s="27">
        <f>SUBTOTAL(9,Q42:Q45)</f>
        <v>12.950000000000001</v>
      </c>
      <c r="R46" s="27">
        <f>SUBTOTAL(9,R42:R45)</f>
        <v>11.65</v>
      </c>
      <c r="S46" s="27">
        <f>SUBTOTAL(9,S42:S45)</f>
        <v>13.499999999999996</v>
      </c>
      <c r="T46" s="27">
        <f>SUBTOTAL(9,T42:T45)</f>
        <v>13.200000000000003</v>
      </c>
      <c r="U46" s="27">
        <f>SUBTOTAL(9,U42:U45)</f>
        <v>51.3</v>
      </c>
    </row>
    <row r="47" spans="1:21" s="24" customFormat="1" ht="12.75" hidden="1" outlineLevel="2">
      <c r="A47" s="23">
        <f>+A51</f>
        <v>7</v>
      </c>
      <c r="B47" s="23">
        <v>22</v>
      </c>
      <c r="C47" s="146" t="s">
        <v>116</v>
      </c>
      <c r="D47" s="105">
        <v>1995</v>
      </c>
      <c r="E47" s="104" t="s">
        <v>117</v>
      </c>
      <c r="F47" s="106" t="s">
        <v>92</v>
      </c>
      <c r="G47" s="24" t="s">
        <v>10</v>
      </c>
      <c r="H47" s="25">
        <v>3.8</v>
      </c>
      <c r="I47" s="25">
        <v>8.6</v>
      </c>
      <c r="J47" s="25">
        <v>8.7</v>
      </c>
      <c r="K47" s="25">
        <v>8.8</v>
      </c>
      <c r="L47" s="25">
        <v>9.4</v>
      </c>
      <c r="M47" s="25">
        <f>(SUM(I47:L47)-MIN(I47:L47)-MAX(I47:L47))/2</f>
        <v>8.75</v>
      </c>
      <c r="N47" s="25"/>
      <c r="O47" s="26">
        <f>+H47+M47-N47</f>
        <v>12.55</v>
      </c>
      <c r="P47" s="27">
        <f>+O47+O48+O49+O50</f>
        <v>51.150000000000006</v>
      </c>
      <c r="Q47" s="27">
        <f>+O47</f>
        <v>12.55</v>
      </c>
      <c r="R47" s="27">
        <f>+O48</f>
        <v>12.05</v>
      </c>
      <c r="S47" s="27">
        <f>+O49</f>
        <v>13.4</v>
      </c>
      <c r="T47" s="27">
        <f>+O50</f>
        <v>13.150000000000002</v>
      </c>
      <c r="U47" s="27">
        <f>+O47+O48+O49+O50</f>
        <v>51.150000000000006</v>
      </c>
    </row>
    <row r="48" spans="1:21" s="24" customFormat="1" ht="12.75" hidden="1" outlineLevel="2">
      <c r="A48" s="23"/>
      <c r="B48" s="23">
        <v>22</v>
      </c>
      <c r="C48" s="146" t="s">
        <v>116</v>
      </c>
      <c r="D48" s="105">
        <v>1995</v>
      </c>
      <c r="E48" s="104" t="s">
        <v>117</v>
      </c>
      <c r="F48" s="106" t="s">
        <v>92</v>
      </c>
      <c r="G48" s="24" t="s">
        <v>11</v>
      </c>
      <c r="H48" s="25">
        <v>3.7</v>
      </c>
      <c r="I48" s="25">
        <v>8.4</v>
      </c>
      <c r="J48" s="25">
        <v>8.6</v>
      </c>
      <c r="K48" s="25">
        <v>8.8</v>
      </c>
      <c r="L48" s="25">
        <v>8.7</v>
      </c>
      <c r="M48" s="25">
        <f>(SUM(I48:L48)-MIN(I48:L48)-MAX(I48:L48))/2</f>
        <v>8.65</v>
      </c>
      <c r="N48" s="25">
        <v>0.3</v>
      </c>
      <c r="O48" s="26">
        <f>+H48+M48-N48</f>
        <v>12.05</v>
      </c>
      <c r="P48" s="27"/>
      <c r="Q48" s="27"/>
      <c r="R48" s="27"/>
      <c r="S48" s="27"/>
      <c r="T48" s="27"/>
      <c r="U48" s="27"/>
    </row>
    <row r="49" spans="1:21" s="24" customFormat="1" ht="12.75" hidden="1" outlineLevel="2">
      <c r="A49" s="23"/>
      <c r="B49" s="23">
        <v>22</v>
      </c>
      <c r="C49" s="146" t="s">
        <v>116</v>
      </c>
      <c r="D49" s="105">
        <v>1995</v>
      </c>
      <c r="E49" s="104" t="s">
        <v>117</v>
      </c>
      <c r="F49" s="106" t="s">
        <v>92</v>
      </c>
      <c r="G49" s="24" t="s">
        <v>12</v>
      </c>
      <c r="H49" s="25">
        <v>5</v>
      </c>
      <c r="I49" s="25">
        <v>8.6</v>
      </c>
      <c r="J49" s="25">
        <v>8</v>
      </c>
      <c r="K49" s="25">
        <v>8.2</v>
      </c>
      <c r="L49" s="25">
        <v>8.8</v>
      </c>
      <c r="M49" s="25">
        <f>(SUM(I49:L49)-MIN(I49:L49)-MAX(I49:L49))/2</f>
        <v>8.4</v>
      </c>
      <c r="N49" s="25"/>
      <c r="O49" s="26">
        <f>+H49+M49-N49</f>
        <v>13.4</v>
      </c>
      <c r="P49" s="27"/>
      <c r="Q49" s="27"/>
      <c r="R49" s="27"/>
      <c r="S49" s="27"/>
      <c r="T49" s="27"/>
      <c r="U49" s="27"/>
    </row>
    <row r="50" spans="1:15" s="24" customFormat="1" ht="12.75" hidden="1" outlineLevel="2">
      <c r="A50" s="23"/>
      <c r="B50" s="23">
        <v>22</v>
      </c>
      <c r="C50" s="146" t="s">
        <v>116</v>
      </c>
      <c r="D50" s="105">
        <v>1995</v>
      </c>
      <c r="E50" s="104" t="s">
        <v>117</v>
      </c>
      <c r="F50" s="106" t="s">
        <v>92</v>
      </c>
      <c r="G50" s="24" t="s">
        <v>13</v>
      </c>
      <c r="H50" s="25">
        <v>4.7</v>
      </c>
      <c r="I50" s="25">
        <v>8.3</v>
      </c>
      <c r="J50" s="25">
        <v>8.4</v>
      </c>
      <c r="K50" s="25">
        <v>8.5</v>
      </c>
      <c r="L50" s="25">
        <v>8.5</v>
      </c>
      <c r="M50" s="25">
        <f>(SUM(I50:L50)-MIN(I50:L50)-MAX(I50:L50))/2</f>
        <v>8.450000000000001</v>
      </c>
      <c r="N50" s="25"/>
      <c r="O50" s="26">
        <f>+H50+M50-N50</f>
        <v>13.150000000000002</v>
      </c>
    </row>
    <row r="51" spans="1:21" s="24" customFormat="1" ht="12.75" outlineLevel="1" collapsed="1">
      <c r="A51" s="23">
        <f>RANK(P47,P$17:P$306,0)</f>
        <v>7</v>
      </c>
      <c r="B51" s="23">
        <v>22</v>
      </c>
      <c r="C51" s="146" t="s">
        <v>116</v>
      </c>
      <c r="D51" s="105">
        <v>1995</v>
      </c>
      <c r="E51" s="104" t="s">
        <v>117</v>
      </c>
      <c r="F51" s="106" t="s">
        <v>92</v>
      </c>
      <c r="H51" s="28"/>
      <c r="I51" s="28"/>
      <c r="J51" s="28"/>
      <c r="K51" s="28"/>
      <c r="L51" s="28"/>
      <c r="M51" s="28"/>
      <c r="N51" s="28"/>
      <c r="O51" s="27"/>
      <c r="Q51" s="27">
        <f>SUBTOTAL(9,Q47:Q50)</f>
        <v>12.55</v>
      </c>
      <c r="R51" s="27">
        <f>SUBTOTAL(9,R47:R50)</f>
        <v>12.05</v>
      </c>
      <c r="S51" s="27">
        <f>SUBTOTAL(9,S47:S50)</f>
        <v>13.4</v>
      </c>
      <c r="T51" s="27">
        <f>SUBTOTAL(9,T47:T50)</f>
        <v>13.150000000000002</v>
      </c>
      <c r="U51" s="27">
        <f>SUBTOTAL(9,U47:U50)</f>
        <v>51.150000000000006</v>
      </c>
    </row>
    <row r="52" spans="1:21" s="24" customFormat="1" ht="12.75" hidden="1" outlineLevel="2">
      <c r="A52" s="23">
        <f>+A56</f>
        <v>8</v>
      </c>
      <c r="B52" s="23">
        <v>57</v>
      </c>
      <c r="C52" s="146" t="s">
        <v>99</v>
      </c>
      <c r="D52" s="105">
        <v>1994</v>
      </c>
      <c r="E52" s="104" t="s">
        <v>102</v>
      </c>
      <c r="F52" s="106" t="s">
        <v>96</v>
      </c>
      <c r="G52" s="24" t="s">
        <v>10</v>
      </c>
      <c r="H52" s="25">
        <v>4.4</v>
      </c>
      <c r="I52" s="25">
        <v>8.3</v>
      </c>
      <c r="J52" s="25">
        <v>8.2</v>
      </c>
      <c r="K52" s="25">
        <v>7.6</v>
      </c>
      <c r="L52" s="25">
        <v>8.3</v>
      </c>
      <c r="M52" s="25">
        <f>(SUM(I52:L52)-MIN(I52:L52)-MAX(I52:L52))/2</f>
        <v>8.250000000000002</v>
      </c>
      <c r="N52" s="25"/>
      <c r="O52" s="26">
        <f>+H52+M52-N52</f>
        <v>12.650000000000002</v>
      </c>
      <c r="P52" s="27">
        <f>+O52+O53+O54+O55</f>
        <v>50.75</v>
      </c>
      <c r="Q52" s="27">
        <f>+O52</f>
        <v>12.650000000000002</v>
      </c>
      <c r="R52" s="27">
        <f>+O53</f>
        <v>12.1</v>
      </c>
      <c r="S52" s="27">
        <f>+O54</f>
        <v>12.75</v>
      </c>
      <c r="T52" s="27">
        <f>+O55</f>
        <v>13.250000000000002</v>
      </c>
      <c r="U52" s="27">
        <f>+O52+O53+O54+O55</f>
        <v>50.75</v>
      </c>
    </row>
    <row r="53" spans="1:21" s="24" customFormat="1" ht="12.75" hidden="1" outlineLevel="2">
      <c r="A53" s="23"/>
      <c r="B53" s="23">
        <v>57</v>
      </c>
      <c r="C53" s="146" t="s">
        <v>99</v>
      </c>
      <c r="D53" s="105">
        <v>1994</v>
      </c>
      <c r="E53" s="104" t="s">
        <v>102</v>
      </c>
      <c r="F53" s="106" t="s">
        <v>96</v>
      </c>
      <c r="G53" s="24" t="s">
        <v>11</v>
      </c>
      <c r="H53" s="25">
        <v>4.8</v>
      </c>
      <c r="I53" s="25">
        <v>7.6</v>
      </c>
      <c r="J53" s="25">
        <v>7.2</v>
      </c>
      <c r="K53" s="25">
        <v>7.6</v>
      </c>
      <c r="L53" s="25">
        <v>7</v>
      </c>
      <c r="M53" s="25">
        <f>(SUM(I53:L53)-MIN(I53:L53)-MAX(I53:L53))/2</f>
        <v>7.3999999999999995</v>
      </c>
      <c r="N53" s="25">
        <v>0.1</v>
      </c>
      <c r="O53" s="26">
        <f>+H53+M53-N53</f>
        <v>12.1</v>
      </c>
      <c r="P53" s="27"/>
      <c r="Q53" s="27"/>
      <c r="R53" s="27"/>
      <c r="S53" s="27"/>
      <c r="T53" s="27"/>
      <c r="U53" s="27"/>
    </row>
    <row r="54" spans="1:21" s="24" customFormat="1" ht="12.75" hidden="1" outlineLevel="2">
      <c r="A54" s="23"/>
      <c r="B54" s="23">
        <v>57</v>
      </c>
      <c r="C54" s="146" t="s">
        <v>99</v>
      </c>
      <c r="D54" s="105">
        <v>1994</v>
      </c>
      <c r="E54" s="104" t="s">
        <v>102</v>
      </c>
      <c r="F54" s="106" t="s">
        <v>96</v>
      </c>
      <c r="G54" s="24" t="s">
        <v>12</v>
      </c>
      <c r="H54" s="25">
        <v>5.1</v>
      </c>
      <c r="I54" s="25">
        <v>8</v>
      </c>
      <c r="J54" s="25">
        <v>8.2</v>
      </c>
      <c r="K54" s="25">
        <v>7.9</v>
      </c>
      <c r="L54" s="25">
        <v>7.9</v>
      </c>
      <c r="M54" s="25">
        <f>(SUM(I54:L54)-MIN(I54:L54)-MAX(I54:L54))/2</f>
        <v>7.950000000000001</v>
      </c>
      <c r="N54" s="25">
        <v>0.3</v>
      </c>
      <c r="O54" s="26">
        <f>+H54+M54-N54</f>
        <v>12.75</v>
      </c>
      <c r="P54" s="27"/>
      <c r="Q54" s="27"/>
      <c r="R54" s="27"/>
      <c r="S54" s="27"/>
      <c r="T54" s="27"/>
      <c r="U54" s="27"/>
    </row>
    <row r="55" spans="1:15" s="24" customFormat="1" ht="12.75" hidden="1" outlineLevel="2">
      <c r="A55" s="23"/>
      <c r="B55" s="23">
        <v>57</v>
      </c>
      <c r="C55" s="146" t="s">
        <v>99</v>
      </c>
      <c r="D55" s="105">
        <v>1994</v>
      </c>
      <c r="E55" s="104" t="s">
        <v>102</v>
      </c>
      <c r="F55" s="106" t="s">
        <v>96</v>
      </c>
      <c r="G55" s="24" t="s">
        <v>13</v>
      </c>
      <c r="H55" s="25">
        <v>4.9</v>
      </c>
      <c r="I55" s="25">
        <v>8.4</v>
      </c>
      <c r="J55" s="25">
        <v>8.3</v>
      </c>
      <c r="K55" s="25">
        <v>8.4</v>
      </c>
      <c r="L55" s="25">
        <v>8.3</v>
      </c>
      <c r="M55" s="25">
        <f>(SUM(I55:L55)-MIN(I55:L55)-MAX(I55:L55))/2</f>
        <v>8.350000000000001</v>
      </c>
      <c r="N55" s="25"/>
      <c r="O55" s="26">
        <f>+H55+M55-N55</f>
        <v>13.250000000000002</v>
      </c>
    </row>
    <row r="56" spans="1:21" s="24" customFormat="1" ht="12.75" outlineLevel="1" collapsed="1">
      <c r="A56" s="23">
        <f>RANK(P52,P$17:P$306,0)</f>
        <v>8</v>
      </c>
      <c r="B56" s="23">
        <v>57</v>
      </c>
      <c r="C56" s="146" t="s">
        <v>99</v>
      </c>
      <c r="D56" s="105">
        <v>1994</v>
      </c>
      <c r="E56" s="104" t="s">
        <v>102</v>
      </c>
      <c r="F56" s="106" t="s">
        <v>96</v>
      </c>
      <c r="H56" s="28"/>
      <c r="I56" s="28"/>
      <c r="J56" s="28"/>
      <c r="K56" s="28"/>
      <c r="L56" s="28"/>
      <c r="M56" s="28"/>
      <c r="N56" s="28"/>
      <c r="O56" s="27"/>
      <c r="Q56" s="27">
        <f>SUBTOTAL(9,Q52:Q55)</f>
        <v>12.650000000000002</v>
      </c>
      <c r="R56" s="27">
        <f>SUBTOTAL(9,R52:R55)</f>
        <v>12.1</v>
      </c>
      <c r="S56" s="27">
        <f>SUBTOTAL(9,S52:S55)</f>
        <v>12.75</v>
      </c>
      <c r="T56" s="27">
        <f>SUBTOTAL(9,T52:T55)</f>
        <v>13.250000000000002</v>
      </c>
      <c r="U56" s="27">
        <f>SUBTOTAL(9,U52:U55)</f>
        <v>50.75</v>
      </c>
    </row>
    <row r="57" spans="1:21" s="24" customFormat="1" ht="12.75" hidden="1" outlineLevel="2">
      <c r="A57" s="23">
        <f>+A61</f>
        <v>9</v>
      </c>
      <c r="B57" s="23">
        <v>47</v>
      </c>
      <c r="C57" s="146" t="s">
        <v>146</v>
      </c>
      <c r="D57" s="105">
        <v>1995</v>
      </c>
      <c r="E57" s="104" t="s">
        <v>51</v>
      </c>
      <c r="F57" s="106" t="s">
        <v>92</v>
      </c>
      <c r="G57" s="24" t="s">
        <v>10</v>
      </c>
      <c r="H57" s="25">
        <v>4</v>
      </c>
      <c r="I57" s="25">
        <v>9</v>
      </c>
      <c r="J57" s="25">
        <v>9</v>
      </c>
      <c r="K57" s="25">
        <v>9</v>
      </c>
      <c r="L57" s="25">
        <v>8.8</v>
      </c>
      <c r="M57" s="25">
        <f>(SUM(I57:L57)-MIN(I57:L57)-MAX(I57:L57))/2</f>
        <v>8.999999999999998</v>
      </c>
      <c r="N57" s="25"/>
      <c r="O57" s="26">
        <f>+H57+M57-N57</f>
        <v>12.999999999999998</v>
      </c>
      <c r="P57" s="27">
        <f>+O57+O58+O59+O60</f>
        <v>50.6</v>
      </c>
      <c r="Q57" s="27">
        <f>+O57</f>
        <v>12.999999999999998</v>
      </c>
      <c r="R57" s="27">
        <f>+O58</f>
        <v>11.25</v>
      </c>
      <c r="S57" s="27">
        <f>+O59</f>
        <v>13.899999999999997</v>
      </c>
      <c r="T57" s="27">
        <f>+O60</f>
        <v>12.450000000000001</v>
      </c>
      <c r="U57" s="27">
        <f>+O57+O58+O59+O60</f>
        <v>50.6</v>
      </c>
    </row>
    <row r="58" spans="1:21" s="24" customFormat="1" ht="12.75" hidden="1" outlineLevel="2">
      <c r="A58" s="23"/>
      <c r="B58" s="23">
        <v>47</v>
      </c>
      <c r="C58" s="146" t="s">
        <v>146</v>
      </c>
      <c r="D58" s="105">
        <v>1995</v>
      </c>
      <c r="E58" s="104" t="s">
        <v>51</v>
      </c>
      <c r="F58" s="106" t="s">
        <v>92</v>
      </c>
      <c r="G58" s="24" t="s">
        <v>11</v>
      </c>
      <c r="H58" s="25">
        <v>3.4</v>
      </c>
      <c r="I58" s="25">
        <v>7.5</v>
      </c>
      <c r="J58" s="25">
        <v>8.3</v>
      </c>
      <c r="K58" s="25">
        <v>7.7</v>
      </c>
      <c r="L58" s="25">
        <v>8</v>
      </c>
      <c r="M58" s="25">
        <f>(SUM(I58:L58)-MIN(I58:L58)-MAX(I58:L58))/2</f>
        <v>7.85</v>
      </c>
      <c r="N58" s="25"/>
      <c r="O58" s="26">
        <f>+H58+M58-N58</f>
        <v>11.25</v>
      </c>
      <c r="P58" s="27"/>
      <c r="Q58" s="27"/>
      <c r="R58" s="27"/>
      <c r="S58" s="27"/>
      <c r="T58" s="27"/>
      <c r="U58" s="27"/>
    </row>
    <row r="59" spans="1:21" s="24" customFormat="1" ht="12.75" hidden="1" outlineLevel="2">
      <c r="A59" s="23"/>
      <c r="B59" s="23">
        <v>47</v>
      </c>
      <c r="C59" s="146" t="s">
        <v>146</v>
      </c>
      <c r="D59" s="105">
        <v>1995</v>
      </c>
      <c r="E59" s="104" t="s">
        <v>51</v>
      </c>
      <c r="F59" s="106" t="s">
        <v>92</v>
      </c>
      <c r="G59" s="24" t="s">
        <v>12</v>
      </c>
      <c r="H59" s="25">
        <v>5.6</v>
      </c>
      <c r="I59" s="25">
        <v>8</v>
      </c>
      <c r="J59" s="25">
        <v>8.4</v>
      </c>
      <c r="K59" s="25">
        <v>8.5</v>
      </c>
      <c r="L59" s="25">
        <v>8.2</v>
      </c>
      <c r="M59" s="25">
        <f>(SUM(I59:L59)-MIN(I59:L59)-MAX(I59:L59))/2</f>
        <v>8.299999999999997</v>
      </c>
      <c r="N59" s="25"/>
      <c r="O59" s="26">
        <f>+H59+M59-N59</f>
        <v>13.899999999999997</v>
      </c>
      <c r="P59" s="27"/>
      <c r="Q59" s="27"/>
      <c r="R59" s="27"/>
      <c r="S59" s="27"/>
      <c r="T59" s="27"/>
      <c r="U59" s="27"/>
    </row>
    <row r="60" spans="1:15" s="24" customFormat="1" ht="12.75" hidden="1" outlineLevel="2">
      <c r="A60" s="23"/>
      <c r="B60" s="23">
        <v>47</v>
      </c>
      <c r="C60" s="146" t="s">
        <v>146</v>
      </c>
      <c r="D60" s="105">
        <v>1995</v>
      </c>
      <c r="E60" s="104" t="s">
        <v>51</v>
      </c>
      <c r="F60" s="106" t="s">
        <v>92</v>
      </c>
      <c r="G60" s="24" t="s">
        <v>13</v>
      </c>
      <c r="H60" s="25">
        <v>4.7</v>
      </c>
      <c r="I60" s="25">
        <v>7.4</v>
      </c>
      <c r="J60" s="25">
        <v>7.5</v>
      </c>
      <c r="K60" s="25">
        <v>8.1</v>
      </c>
      <c r="L60" s="25">
        <v>8</v>
      </c>
      <c r="M60" s="25">
        <f>(SUM(I60:L60)-MIN(I60:L60)-MAX(I60:L60))/2</f>
        <v>7.750000000000001</v>
      </c>
      <c r="N60" s="25"/>
      <c r="O60" s="26">
        <f>+H60+M60-N60</f>
        <v>12.450000000000001</v>
      </c>
    </row>
    <row r="61" spans="1:21" s="24" customFormat="1" ht="12.75" outlineLevel="1" collapsed="1">
      <c r="A61" s="23">
        <f>RANK(P57,P$17:P$306,0)</f>
        <v>9</v>
      </c>
      <c r="B61" s="23">
        <v>47</v>
      </c>
      <c r="C61" s="146" t="s">
        <v>146</v>
      </c>
      <c r="D61" s="105">
        <v>1995</v>
      </c>
      <c r="E61" s="104" t="s">
        <v>51</v>
      </c>
      <c r="F61" s="106" t="s">
        <v>92</v>
      </c>
      <c r="H61" s="28"/>
      <c r="I61" s="28"/>
      <c r="J61" s="28"/>
      <c r="K61" s="28"/>
      <c r="L61" s="28"/>
      <c r="M61" s="28"/>
      <c r="N61" s="28"/>
      <c r="O61" s="27"/>
      <c r="Q61" s="27">
        <f>SUBTOTAL(9,Q57:Q60)</f>
        <v>12.999999999999998</v>
      </c>
      <c r="R61" s="27">
        <f>SUBTOTAL(9,R57:R60)</f>
        <v>11.25</v>
      </c>
      <c r="S61" s="27">
        <f>SUBTOTAL(9,S57:S60)</f>
        <v>13.899999999999997</v>
      </c>
      <c r="T61" s="27">
        <f>SUBTOTAL(9,T57:T60)</f>
        <v>12.450000000000001</v>
      </c>
      <c r="U61" s="27">
        <f>SUBTOTAL(9,U57:U60)</f>
        <v>50.6</v>
      </c>
    </row>
    <row r="62" spans="1:21" s="24" customFormat="1" ht="12.75" hidden="1" outlineLevel="2">
      <c r="A62" s="23">
        <f>+A66</f>
        <v>10</v>
      </c>
      <c r="B62" s="23">
        <v>56</v>
      </c>
      <c r="C62" s="146" t="s">
        <v>98</v>
      </c>
      <c r="D62" s="105">
        <v>1994</v>
      </c>
      <c r="E62" s="104" t="s">
        <v>102</v>
      </c>
      <c r="F62" s="106" t="s">
        <v>96</v>
      </c>
      <c r="G62" s="24" t="s">
        <v>10</v>
      </c>
      <c r="H62" s="25">
        <v>4.4</v>
      </c>
      <c r="I62" s="25">
        <v>8.9</v>
      </c>
      <c r="J62" s="25">
        <v>8.8</v>
      </c>
      <c r="K62" s="25">
        <v>8.7</v>
      </c>
      <c r="L62" s="25">
        <v>9</v>
      </c>
      <c r="M62" s="25">
        <f>(SUM(I62:L62)-MIN(I62:L62)-MAX(I62:L62))/2</f>
        <v>8.850000000000003</v>
      </c>
      <c r="N62" s="25"/>
      <c r="O62" s="26">
        <f>+H62+M62-N62</f>
        <v>13.250000000000004</v>
      </c>
      <c r="P62" s="27">
        <f>+O62+O63+O64+O65</f>
        <v>48.900000000000006</v>
      </c>
      <c r="Q62" s="27">
        <f>+O62</f>
        <v>13.250000000000004</v>
      </c>
      <c r="R62" s="27">
        <f>+O63</f>
        <v>10.849999999999998</v>
      </c>
      <c r="S62" s="27">
        <f>+O64</f>
        <v>12.3</v>
      </c>
      <c r="T62" s="27">
        <f>+O65</f>
        <v>12.5</v>
      </c>
      <c r="U62" s="27">
        <f>+O62+O63+O64+O65</f>
        <v>48.900000000000006</v>
      </c>
    </row>
    <row r="63" spans="1:21" s="24" customFormat="1" ht="12.75" hidden="1" outlineLevel="2">
      <c r="A63" s="23"/>
      <c r="B63" s="23">
        <v>56</v>
      </c>
      <c r="C63" s="146" t="s">
        <v>98</v>
      </c>
      <c r="D63" s="105">
        <v>1994</v>
      </c>
      <c r="E63" s="104" t="s">
        <v>102</v>
      </c>
      <c r="F63" s="106" t="s">
        <v>96</v>
      </c>
      <c r="G63" s="24" t="s">
        <v>11</v>
      </c>
      <c r="H63" s="25">
        <v>3.5</v>
      </c>
      <c r="I63" s="25">
        <v>7.7</v>
      </c>
      <c r="J63" s="25">
        <v>8</v>
      </c>
      <c r="K63" s="25">
        <v>7.6</v>
      </c>
      <c r="L63" s="25">
        <v>7.6</v>
      </c>
      <c r="M63" s="25">
        <f>(SUM(I63:L63)-MIN(I63:L63)-MAX(I63:L63))/2</f>
        <v>7.649999999999999</v>
      </c>
      <c r="N63" s="25">
        <v>0.3</v>
      </c>
      <c r="O63" s="26">
        <f>+H63+M63-N63</f>
        <v>10.849999999999998</v>
      </c>
      <c r="P63" s="27"/>
      <c r="Q63" s="27"/>
      <c r="R63" s="27"/>
      <c r="S63" s="27"/>
      <c r="T63" s="27"/>
      <c r="U63" s="27"/>
    </row>
    <row r="64" spans="1:21" s="24" customFormat="1" ht="12.75" hidden="1" outlineLevel="2">
      <c r="A64" s="23"/>
      <c r="B64" s="23">
        <v>56</v>
      </c>
      <c r="C64" s="146" t="s">
        <v>98</v>
      </c>
      <c r="D64" s="105">
        <v>1994</v>
      </c>
      <c r="E64" s="104" t="s">
        <v>102</v>
      </c>
      <c r="F64" s="106" t="s">
        <v>96</v>
      </c>
      <c r="G64" s="24" t="s">
        <v>12</v>
      </c>
      <c r="H64" s="25">
        <v>5</v>
      </c>
      <c r="I64" s="25">
        <v>7.3</v>
      </c>
      <c r="J64" s="25">
        <v>7.2</v>
      </c>
      <c r="K64" s="25">
        <v>7.3</v>
      </c>
      <c r="L64" s="25">
        <v>7.4</v>
      </c>
      <c r="M64" s="25">
        <f>(SUM(I64:L64)-MIN(I64:L64)-MAX(I64:L64))/2</f>
        <v>7.300000000000002</v>
      </c>
      <c r="N64" s="25"/>
      <c r="O64" s="26">
        <f>+H64+M64-N64</f>
        <v>12.3</v>
      </c>
      <c r="P64" s="27"/>
      <c r="Q64" s="27"/>
      <c r="R64" s="27"/>
      <c r="S64" s="27"/>
      <c r="T64" s="27"/>
      <c r="U64" s="27"/>
    </row>
    <row r="65" spans="1:15" s="24" customFormat="1" ht="12.75" hidden="1" outlineLevel="2">
      <c r="A65" s="23"/>
      <c r="B65" s="23">
        <v>56</v>
      </c>
      <c r="C65" s="146" t="s">
        <v>98</v>
      </c>
      <c r="D65" s="105">
        <v>1994</v>
      </c>
      <c r="E65" s="104" t="s">
        <v>102</v>
      </c>
      <c r="F65" s="106" t="s">
        <v>96</v>
      </c>
      <c r="G65" s="24" t="s">
        <v>13</v>
      </c>
      <c r="H65" s="25">
        <v>4.9</v>
      </c>
      <c r="I65" s="25">
        <v>7.7</v>
      </c>
      <c r="J65" s="25">
        <v>7.9</v>
      </c>
      <c r="K65" s="25">
        <v>7.4</v>
      </c>
      <c r="L65" s="25">
        <v>7.5</v>
      </c>
      <c r="M65" s="25">
        <f>(SUM(I65:L65)-MIN(I65:L65)-MAX(I65:L65))/2</f>
        <v>7.6000000000000005</v>
      </c>
      <c r="N65" s="25"/>
      <c r="O65" s="26">
        <f>+H65+M65-N65</f>
        <v>12.5</v>
      </c>
    </row>
    <row r="66" spans="1:21" s="24" customFormat="1" ht="12.75" outlineLevel="1" collapsed="1">
      <c r="A66" s="23">
        <f>RANK(P62,P$17:P$306,0)</f>
        <v>10</v>
      </c>
      <c r="B66" s="23">
        <v>56</v>
      </c>
      <c r="C66" s="146" t="s">
        <v>98</v>
      </c>
      <c r="D66" s="105">
        <v>1994</v>
      </c>
      <c r="E66" s="104" t="s">
        <v>102</v>
      </c>
      <c r="F66" s="106" t="s">
        <v>96</v>
      </c>
      <c r="H66" s="28"/>
      <c r="I66" s="28"/>
      <c r="J66" s="28"/>
      <c r="K66" s="28"/>
      <c r="L66" s="28"/>
      <c r="M66" s="28"/>
      <c r="N66" s="28"/>
      <c r="O66" s="27"/>
      <c r="Q66" s="27">
        <f>SUBTOTAL(9,Q62:Q65)</f>
        <v>13.250000000000004</v>
      </c>
      <c r="R66" s="27">
        <f>SUBTOTAL(9,R62:R65)</f>
        <v>10.849999999999998</v>
      </c>
      <c r="S66" s="27">
        <f>SUBTOTAL(9,S62:S65)</f>
        <v>12.3</v>
      </c>
      <c r="T66" s="27">
        <f>SUBTOTAL(9,T62:T65)</f>
        <v>12.5</v>
      </c>
      <c r="U66" s="27">
        <f>SUBTOTAL(9,U62:U65)</f>
        <v>48.900000000000006</v>
      </c>
    </row>
    <row r="67" spans="1:21" s="24" customFormat="1" ht="12.75" hidden="1" outlineLevel="2">
      <c r="A67" s="23">
        <f>+A71</f>
        <v>11</v>
      </c>
      <c r="B67" s="23">
        <v>55</v>
      </c>
      <c r="C67" s="146" t="s">
        <v>154</v>
      </c>
      <c r="D67" s="105">
        <v>1993</v>
      </c>
      <c r="E67" s="104" t="s">
        <v>102</v>
      </c>
      <c r="F67" s="106" t="s">
        <v>96</v>
      </c>
      <c r="G67" s="24" t="s">
        <v>10</v>
      </c>
      <c r="H67" s="25">
        <v>4.4</v>
      </c>
      <c r="I67" s="25">
        <v>9</v>
      </c>
      <c r="J67" s="25">
        <v>8.9</v>
      </c>
      <c r="K67" s="25">
        <v>8.5</v>
      </c>
      <c r="L67" s="25">
        <v>8.8</v>
      </c>
      <c r="M67" s="25">
        <f>(SUM(I67:L67)-MIN(I67:L67)-MAX(I67:L67))/2</f>
        <v>8.850000000000001</v>
      </c>
      <c r="N67" s="25"/>
      <c r="O67" s="26">
        <f>+H67+M67-N67</f>
        <v>13.250000000000002</v>
      </c>
      <c r="P67" s="27">
        <f>+O67+O68+O69+O70</f>
        <v>48.2</v>
      </c>
      <c r="Q67" s="27">
        <f>+O67</f>
        <v>13.250000000000002</v>
      </c>
      <c r="R67" s="27">
        <f>+O68</f>
        <v>10.9</v>
      </c>
      <c r="S67" s="27">
        <f>+O69</f>
        <v>11.6</v>
      </c>
      <c r="T67" s="27">
        <f>+O70</f>
        <v>12.450000000000001</v>
      </c>
      <c r="U67" s="27">
        <f>+O67+O68+O69+O70</f>
        <v>48.2</v>
      </c>
    </row>
    <row r="68" spans="1:21" s="24" customFormat="1" ht="12.75" hidden="1" outlineLevel="2">
      <c r="A68" s="23"/>
      <c r="B68" s="23">
        <v>55</v>
      </c>
      <c r="C68" s="146" t="s">
        <v>154</v>
      </c>
      <c r="D68" s="105">
        <v>1993</v>
      </c>
      <c r="E68" s="104" t="s">
        <v>102</v>
      </c>
      <c r="F68" s="106" t="s">
        <v>96</v>
      </c>
      <c r="G68" s="24" t="s">
        <v>11</v>
      </c>
      <c r="H68" s="25">
        <v>3.5</v>
      </c>
      <c r="I68" s="25">
        <v>7.4</v>
      </c>
      <c r="J68" s="25">
        <v>7.5</v>
      </c>
      <c r="K68" s="25">
        <v>7.4</v>
      </c>
      <c r="L68" s="25">
        <v>6.8</v>
      </c>
      <c r="M68" s="25">
        <f>(SUM(I68:L68)-MIN(I68:L68)-MAX(I68:L68))/2</f>
        <v>7.4</v>
      </c>
      <c r="N68" s="25"/>
      <c r="O68" s="26">
        <f>+H68+M68-N68</f>
        <v>10.9</v>
      </c>
      <c r="P68" s="27"/>
      <c r="Q68" s="27"/>
      <c r="R68" s="27"/>
      <c r="S68" s="27"/>
      <c r="T68" s="27"/>
      <c r="U68" s="27"/>
    </row>
    <row r="69" spans="1:21" s="24" customFormat="1" ht="12.75" hidden="1" outlineLevel="2">
      <c r="A69" s="23"/>
      <c r="B69" s="23">
        <v>55</v>
      </c>
      <c r="C69" s="146" t="s">
        <v>154</v>
      </c>
      <c r="D69" s="105">
        <v>1993</v>
      </c>
      <c r="E69" s="104" t="s">
        <v>102</v>
      </c>
      <c r="F69" s="106" t="s">
        <v>96</v>
      </c>
      <c r="G69" s="24" t="s">
        <v>12</v>
      </c>
      <c r="H69" s="25">
        <v>4</v>
      </c>
      <c r="I69" s="25">
        <v>7.5</v>
      </c>
      <c r="J69" s="25">
        <v>7.1</v>
      </c>
      <c r="K69" s="25">
        <v>7.8</v>
      </c>
      <c r="L69" s="25">
        <v>7.7</v>
      </c>
      <c r="M69" s="25">
        <f>(SUM(I69:L69)-MIN(I69:L69)-MAX(I69:L69))/2</f>
        <v>7.6</v>
      </c>
      <c r="N69" s="25"/>
      <c r="O69" s="26">
        <f>+H69+M69-N69</f>
        <v>11.6</v>
      </c>
      <c r="P69" s="27"/>
      <c r="Q69" s="27"/>
      <c r="R69" s="27"/>
      <c r="S69" s="27"/>
      <c r="T69" s="27"/>
      <c r="U69" s="27"/>
    </row>
    <row r="70" spans="1:15" s="24" customFormat="1" ht="12.75" hidden="1" outlineLevel="2">
      <c r="A70" s="23"/>
      <c r="B70" s="23">
        <v>55</v>
      </c>
      <c r="C70" s="146" t="s">
        <v>154</v>
      </c>
      <c r="D70" s="105">
        <v>1993</v>
      </c>
      <c r="E70" s="104" t="s">
        <v>102</v>
      </c>
      <c r="F70" s="106" t="s">
        <v>96</v>
      </c>
      <c r="G70" s="24" t="s">
        <v>13</v>
      </c>
      <c r="H70" s="25">
        <v>4.5</v>
      </c>
      <c r="I70" s="25">
        <v>7.9</v>
      </c>
      <c r="J70" s="25">
        <v>8.2</v>
      </c>
      <c r="K70" s="25">
        <v>8</v>
      </c>
      <c r="L70" s="25">
        <v>7.9</v>
      </c>
      <c r="M70" s="25">
        <f>(SUM(I70:L70)-MIN(I70:L70)-MAX(I70:L70))/2</f>
        <v>7.950000000000001</v>
      </c>
      <c r="N70" s="25"/>
      <c r="O70" s="26">
        <f>+H70+M70-N70</f>
        <v>12.450000000000001</v>
      </c>
    </row>
    <row r="71" spans="1:21" s="24" customFormat="1" ht="12.75" outlineLevel="1" collapsed="1">
      <c r="A71" s="23">
        <f>RANK(P67,P$17:P$306,0)</f>
        <v>11</v>
      </c>
      <c r="B71" s="23">
        <v>55</v>
      </c>
      <c r="C71" s="146" t="s">
        <v>154</v>
      </c>
      <c r="D71" s="105">
        <v>1993</v>
      </c>
      <c r="E71" s="104" t="s">
        <v>102</v>
      </c>
      <c r="F71" s="106" t="s">
        <v>96</v>
      </c>
      <c r="H71" s="28"/>
      <c r="I71" s="28"/>
      <c r="J71" s="28"/>
      <c r="K71" s="28"/>
      <c r="L71" s="28"/>
      <c r="M71" s="28"/>
      <c r="N71" s="28"/>
      <c r="O71" s="27"/>
      <c r="Q71" s="27">
        <f>SUBTOTAL(9,Q67:Q70)</f>
        <v>13.250000000000002</v>
      </c>
      <c r="R71" s="27">
        <f>SUBTOTAL(9,R67:R70)</f>
        <v>10.9</v>
      </c>
      <c r="S71" s="27">
        <f>SUBTOTAL(9,S67:S70)</f>
        <v>11.6</v>
      </c>
      <c r="T71" s="27">
        <f>SUBTOTAL(9,T67:T70)</f>
        <v>12.450000000000001</v>
      </c>
      <c r="U71" s="27">
        <f>SUBTOTAL(9,U67:U70)</f>
        <v>48.2</v>
      </c>
    </row>
    <row r="72" spans="1:21" s="24" customFormat="1" ht="12.75" hidden="1" outlineLevel="2">
      <c r="A72" s="23">
        <f>+A76</f>
        <v>12</v>
      </c>
      <c r="B72" s="23">
        <v>7</v>
      </c>
      <c r="C72" s="146" t="s">
        <v>111</v>
      </c>
      <c r="D72" s="105">
        <v>1996</v>
      </c>
      <c r="E72" s="104" t="s">
        <v>80</v>
      </c>
      <c r="F72" s="106" t="s">
        <v>81</v>
      </c>
      <c r="G72" s="24" t="s">
        <v>10</v>
      </c>
      <c r="H72" s="25">
        <v>4.4</v>
      </c>
      <c r="I72" s="25">
        <v>8.7</v>
      </c>
      <c r="J72" s="25">
        <v>8.8</v>
      </c>
      <c r="K72" s="25">
        <v>8.9</v>
      </c>
      <c r="L72" s="25">
        <v>8.9</v>
      </c>
      <c r="M72" s="25">
        <f>(SUM(I72:L72)-MIN(I72:L72)-MAX(I72:L72))/2</f>
        <v>8.849999999999998</v>
      </c>
      <c r="N72" s="25"/>
      <c r="O72" s="26">
        <f>+H72+M72-N72</f>
        <v>13.249999999999998</v>
      </c>
      <c r="P72" s="27">
        <f>+O72+O73+O74+O75</f>
        <v>47.349999999999994</v>
      </c>
      <c r="Q72" s="27">
        <f>+O72</f>
        <v>13.249999999999998</v>
      </c>
      <c r="R72" s="27">
        <f>+O73</f>
        <v>9.450000000000001</v>
      </c>
      <c r="S72" s="27">
        <f>+O74</f>
        <v>12.1</v>
      </c>
      <c r="T72" s="27">
        <f>+O75</f>
        <v>12.549999999999999</v>
      </c>
      <c r="U72" s="27">
        <f>+O72+O73+O74+O75</f>
        <v>47.349999999999994</v>
      </c>
    </row>
    <row r="73" spans="1:21" s="24" customFormat="1" ht="12.75" hidden="1" outlineLevel="2">
      <c r="A73" s="23"/>
      <c r="B73" s="23">
        <v>7</v>
      </c>
      <c r="C73" s="146" t="s">
        <v>111</v>
      </c>
      <c r="D73" s="105">
        <v>1996</v>
      </c>
      <c r="E73" s="104" t="s">
        <v>80</v>
      </c>
      <c r="F73" s="106" t="s">
        <v>81</v>
      </c>
      <c r="G73" s="24" t="s">
        <v>11</v>
      </c>
      <c r="H73" s="25">
        <v>2.7</v>
      </c>
      <c r="I73" s="25">
        <v>7.8</v>
      </c>
      <c r="J73" s="25">
        <v>7.5</v>
      </c>
      <c r="K73" s="25">
        <v>7.1</v>
      </c>
      <c r="L73" s="25">
        <v>7.2</v>
      </c>
      <c r="M73" s="25">
        <f>(SUM(I73:L73)-MIN(I73:L73)-MAX(I73:L73))/2</f>
        <v>7.35</v>
      </c>
      <c r="N73" s="25">
        <v>0.6</v>
      </c>
      <c r="O73" s="26">
        <f>+H73+M73-N73</f>
        <v>9.450000000000001</v>
      </c>
      <c r="P73" s="27"/>
      <c r="Q73" s="27"/>
      <c r="R73" s="27"/>
      <c r="S73" s="27"/>
      <c r="T73" s="27"/>
      <c r="U73" s="27"/>
    </row>
    <row r="74" spans="1:21" s="24" customFormat="1" ht="12.75" hidden="1" outlineLevel="2">
      <c r="A74" s="23"/>
      <c r="B74" s="23">
        <v>7</v>
      </c>
      <c r="C74" s="146" t="s">
        <v>111</v>
      </c>
      <c r="D74" s="105">
        <v>1996</v>
      </c>
      <c r="E74" s="104" t="s">
        <v>80</v>
      </c>
      <c r="F74" s="106" t="s">
        <v>81</v>
      </c>
      <c r="G74" s="24" t="s">
        <v>12</v>
      </c>
      <c r="H74" s="25">
        <v>4.5</v>
      </c>
      <c r="I74" s="25">
        <v>7.6</v>
      </c>
      <c r="J74" s="25">
        <v>8.2</v>
      </c>
      <c r="K74" s="25">
        <v>7.4</v>
      </c>
      <c r="L74" s="25">
        <v>7.6</v>
      </c>
      <c r="M74" s="25">
        <f>(SUM(I74:L74)-MIN(I74:L74)-MAX(I74:L74))/2</f>
        <v>7.6</v>
      </c>
      <c r="N74" s="25"/>
      <c r="O74" s="26">
        <f>+H74+M74-N74</f>
        <v>12.1</v>
      </c>
      <c r="P74" s="27"/>
      <c r="Q74" s="27"/>
      <c r="R74" s="27"/>
      <c r="S74" s="27"/>
      <c r="T74" s="27"/>
      <c r="U74" s="27"/>
    </row>
    <row r="75" spans="1:15" s="24" customFormat="1" ht="12.75" hidden="1" outlineLevel="2">
      <c r="A75" s="23"/>
      <c r="B75" s="23">
        <v>7</v>
      </c>
      <c r="C75" s="146" t="s">
        <v>111</v>
      </c>
      <c r="D75" s="105">
        <v>1996</v>
      </c>
      <c r="E75" s="104" t="s">
        <v>80</v>
      </c>
      <c r="F75" s="106" t="s">
        <v>81</v>
      </c>
      <c r="G75" s="24" t="s">
        <v>13</v>
      </c>
      <c r="H75" s="25">
        <v>4.7</v>
      </c>
      <c r="I75" s="25">
        <v>8.1</v>
      </c>
      <c r="J75" s="25">
        <v>7.7</v>
      </c>
      <c r="K75" s="25">
        <v>8.4</v>
      </c>
      <c r="L75" s="25">
        <v>8.4</v>
      </c>
      <c r="M75" s="25">
        <f>(SUM(I75:L75)-MIN(I75:L75)-MAX(I75:L75))/2</f>
        <v>8.25</v>
      </c>
      <c r="N75" s="25">
        <v>0.4</v>
      </c>
      <c r="O75" s="26">
        <f>+H75+M75-N75</f>
        <v>12.549999999999999</v>
      </c>
    </row>
    <row r="76" spans="1:21" s="24" customFormat="1" ht="12.75" outlineLevel="1" collapsed="1">
      <c r="A76" s="23">
        <f>RANK(P72,P$17:P$306,0)</f>
        <v>12</v>
      </c>
      <c r="B76" s="23">
        <v>7</v>
      </c>
      <c r="C76" s="146" t="s">
        <v>111</v>
      </c>
      <c r="D76" s="105">
        <v>1996</v>
      </c>
      <c r="E76" s="104" t="s">
        <v>80</v>
      </c>
      <c r="F76" s="106" t="s">
        <v>81</v>
      </c>
      <c r="H76" s="28"/>
      <c r="I76" s="28"/>
      <c r="J76" s="28"/>
      <c r="K76" s="28"/>
      <c r="L76" s="28"/>
      <c r="M76" s="28"/>
      <c r="N76" s="28"/>
      <c r="O76" s="27"/>
      <c r="Q76" s="27">
        <f>SUBTOTAL(9,Q72:Q75)</f>
        <v>13.249999999999998</v>
      </c>
      <c r="R76" s="27">
        <f>SUBTOTAL(9,R72:R75)</f>
        <v>9.450000000000001</v>
      </c>
      <c r="S76" s="27">
        <f>SUBTOTAL(9,S72:S75)</f>
        <v>12.1</v>
      </c>
      <c r="T76" s="27">
        <f>SUBTOTAL(9,T72:T75)</f>
        <v>12.549999999999999</v>
      </c>
      <c r="U76" s="27">
        <f>SUBTOTAL(9,U72:U75)</f>
        <v>47.349999999999994</v>
      </c>
    </row>
    <row r="77" spans="1:21" s="24" customFormat="1" ht="12.75" hidden="1" outlineLevel="2">
      <c r="A77" s="23">
        <f>+A81</f>
        <v>13</v>
      </c>
      <c r="B77" s="23">
        <v>46</v>
      </c>
      <c r="C77" s="146" t="s">
        <v>145</v>
      </c>
      <c r="D77" s="105">
        <v>1995</v>
      </c>
      <c r="E77" s="104" t="s">
        <v>51</v>
      </c>
      <c r="F77" s="106" t="s">
        <v>92</v>
      </c>
      <c r="G77" s="24" t="s">
        <v>10</v>
      </c>
      <c r="H77" s="25">
        <v>3.8</v>
      </c>
      <c r="I77" s="25">
        <v>8.5</v>
      </c>
      <c r="J77" s="25">
        <v>8.5</v>
      </c>
      <c r="K77" s="25">
        <v>8.6</v>
      </c>
      <c r="L77" s="25">
        <v>8.4</v>
      </c>
      <c r="M77" s="25">
        <f>(SUM(I77:L77)-MIN(I77:L77)-MAX(I77:L77))/2</f>
        <v>8.5</v>
      </c>
      <c r="N77" s="25"/>
      <c r="O77" s="26">
        <f>+H77+M77-N77</f>
        <v>12.3</v>
      </c>
      <c r="P77" s="27">
        <f>+O77+O78+O79+O80</f>
        <v>47.15</v>
      </c>
      <c r="Q77" s="27">
        <f>+O77</f>
        <v>12.3</v>
      </c>
      <c r="R77" s="27">
        <f>+O78</f>
        <v>9.800000000000002</v>
      </c>
      <c r="S77" s="27">
        <f>+O79</f>
        <v>12.199999999999998</v>
      </c>
      <c r="T77" s="27">
        <f>+O80</f>
        <v>12.85</v>
      </c>
      <c r="U77" s="27">
        <f>+O77+O78+O79+O80</f>
        <v>47.15</v>
      </c>
    </row>
    <row r="78" spans="1:21" s="24" customFormat="1" ht="12.75" hidden="1" outlineLevel="2">
      <c r="A78" s="23"/>
      <c r="B78" s="23">
        <v>46</v>
      </c>
      <c r="C78" s="146" t="s">
        <v>145</v>
      </c>
      <c r="D78" s="105">
        <v>1995</v>
      </c>
      <c r="E78" s="104" t="s">
        <v>51</v>
      </c>
      <c r="F78" s="106" t="s">
        <v>92</v>
      </c>
      <c r="G78" s="24" t="s">
        <v>11</v>
      </c>
      <c r="H78" s="25">
        <v>2.4</v>
      </c>
      <c r="I78" s="25">
        <v>7.9</v>
      </c>
      <c r="J78" s="25">
        <v>8</v>
      </c>
      <c r="K78" s="25">
        <v>8.3</v>
      </c>
      <c r="L78" s="25">
        <v>8</v>
      </c>
      <c r="M78" s="25">
        <f>(SUM(I78:L78)-MIN(I78:L78)-MAX(I78:L78))/2</f>
        <v>8.000000000000002</v>
      </c>
      <c r="N78" s="25">
        <v>0.6</v>
      </c>
      <c r="O78" s="26">
        <f>+H78+M78-N78</f>
        <v>9.800000000000002</v>
      </c>
      <c r="P78" s="27"/>
      <c r="Q78" s="27"/>
      <c r="R78" s="27"/>
      <c r="S78" s="27"/>
      <c r="T78" s="27"/>
      <c r="U78" s="27"/>
    </row>
    <row r="79" spans="1:21" s="24" customFormat="1" ht="12.75" hidden="1" outlineLevel="2">
      <c r="A79" s="23"/>
      <c r="B79" s="23">
        <v>46</v>
      </c>
      <c r="C79" s="146" t="s">
        <v>145</v>
      </c>
      <c r="D79" s="105">
        <v>1995</v>
      </c>
      <c r="E79" s="104" t="s">
        <v>51</v>
      </c>
      <c r="F79" s="106" t="s">
        <v>92</v>
      </c>
      <c r="G79" s="24" t="s">
        <v>12</v>
      </c>
      <c r="H79" s="25">
        <v>4.1</v>
      </c>
      <c r="I79" s="25">
        <v>8</v>
      </c>
      <c r="J79" s="25">
        <v>8.6</v>
      </c>
      <c r="K79" s="25">
        <v>8.2</v>
      </c>
      <c r="L79" s="25">
        <v>8</v>
      </c>
      <c r="M79" s="25">
        <f>(SUM(I79:L79)-MIN(I79:L79)-MAX(I79:L79))/2</f>
        <v>8.099999999999998</v>
      </c>
      <c r="N79" s="25"/>
      <c r="O79" s="26">
        <f>+H79+M79-N79</f>
        <v>12.199999999999998</v>
      </c>
      <c r="P79" s="27"/>
      <c r="Q79" s="27"/>
      <c r="R79" s="27"/>
      <c r="S79" s="27"/>
      <c r="T79" s="27"/>
      <c r="U79" s="27"/>
    </row>
    <row r="80" spans="1:15" s="24" customFormat="1" ht="12.75" hidden="1" outlineLevel="2">
      <c r="A80" s="23"/>
      <c r="B80" s="23">
        <v>46</v>
      </c>
      <c r="C80" s="146" t="s">
        <v>145</v>
      </c>
      <c r="D80" s="105">
        <v>1995</v>
      </c>
      <c r="E80" s="104" t="s">
        <v>51</v>
      </c>
      <c r="F80" s="106" t="s">
        <v>92</v>
      </c>
      <c r="G80" s="24" t="s">
        <v>13</v>
      </c>
      <c r="H80" s="25">
        <v>4.1</v>
      </c>
      <c r="I80" s="25">
        <v>8.5</v>
      </c>
      <c r="J80" s="25">
        <v>8.6</v>
      </c>
      <c r="K80" s="25">
        <v>8.9</v>
      </c>
      <c r="L80" s="25">
        <v>8.9</v>
      </c>
      <c r="M80" s="25">
        <f>(SUM(I80:L80)-MIN(I80:L80)-MAX(I80:L80))/2</f>
        <v>8.75</v>
      </c>
      <c r="N80" s="25"/>
      <c r="O80" s="26">
        <f>+H80+M80-N80</f>
        <v>12.85</v>
      </c>
    </row>
    <row r="81" spans="1:21" s="24" customFormat="1" ht="12.75" outlineLevel="1" collapsed="1">
      <c r="A81" s="148">
        <f>RANK(P77,P$17:P$306,0)</f>
        <v>13</v>
      </c>
      <c r="B81" s="23">
        <v>46</v>
      </c>
      <c r="C81" s="146" t="s">
        <v>145</v>
      </c>
      <c r="D81" s="105">
        <v>1995</v>
      </c>
      <c r="E81" s="104" t="s">
        <v>51</v>
      </c>
      <c r="F81" s="106" t="s">
        <v>92</v>
      </c>
      <c r="H81" s="28"/>
      <c r="I81" s="28"/>
      <c r="J81" s="28"/>
      <c r="K81" s="28"/>
      <c r="L81" s="28"/>
      <c r="M81" s="28"/>
      <c r="N81" s="28"/>
      <c r="O81" s="27"/>
      <c r="Q81" s="27">
        <f>SUBTOTAL(9,Q77:Q80)</f>
        <v>12.3</v>
      </c>
      <c r="R81" s="27">
        <f>SUBTOTAL(9,R77:R80)</f>
        <v>9.800000000000002</v>
      </c>
      <c r="S81" s="27">
        <f>SUBTOTAL(9,S77:S80)</f>
        <v>12.199999999999998</v>
      </c>
      <c r="T81" s="27">
        <f>SUBTOTAL(9,T77:T80)</f>
        <v>12.85</v>
      </c>
      <c r="U81" s="27">
        <f>SUBTOTAL(9,U77:U80)</f>
        <v>47.15</v>
      </c>
    </row>
    <row r="82" spans="1:21" s="24" customFormat="1" ht="12.75" hidden="1" outlineLevel="2">
      <c r="A82" s="148">
        <f>+A86</f>
        <v>14</v>
      </c>
      <c r="B82" s="23">
        <v>9</v>
      </c>
      <c r="C82" s="146" t="s">
        <v>166</v>
      </c>
      <c r="D82" s="105">
        <v>1995</v>
      </c>
      <c r="E82" s="104" t="s">
        <v>80</v>
      </c>
      <c r="F82" s="106" t="s">
        <v>81</v>
      </c>
      <c r="G82" s="24" t="s">
        <v>10</v>
      </c>
      <c r="H82" s="25">
        <v>4.4</v>
      </c>
      <c r="I82" s="25">
        <v>9</v>
      </c>
      <c r="J82" s="25">
        <v>8.9</v>
      </c>
      <c r="K82" s="25">
        <v>8.6</v>
      </c>
      <c r="L82" s="25">
        <v>8.7</v>
      </c>
      <c r="M82" s="25">
        <f>(SUM(I82:L82)-MIN(I82:L82)-MAX(I82:L82))/2</f>
        <v>8.8</v>
      </c>
      <c r="N82" s="25"/>
      <c r="O82" s="26">
        <f>+H82+M82-N82</f>
        <v>13.200000000000001</v>
      </c>
      <c r="P82" s="27">
        <f>+O82+O83+O84+O85</f>
        <v>46.75</v>
      </c>
      <c r="Q82" s="27">
        <f>+O82</f>
        <v>13.200000000000001</v>
      </c>
      <c r="R82" s="27">
        <f>+O83</f>
        <v>9.950000000000001</v>
      </c>
      <c r="S82" s="27">
        <f>+O84</f>
        <v>11.299999999999997</v>
      </c>
      <c r="T82" s="27">
        <f>+O85</f>
        <v>12.299999999999999</v>
      </c>
      <c r="U82" s="27">
        <f>+O82+O83+O84+O85</f>
        <v>46.75</v>
      </c>
    </row>
    <row r="83" spans="1:21" s="24" customFormat="1" ht="12.75" hidden="1" outlineLevel="2">
      <c r="A83" s="148"/>
      <c r="B83" s="23">
        <v>9</v>
      </c>
      <c r="C83" s="146" t="s">
        <v>166</v>
      </c>
      <c r="D83" s="105">
        <v>1995</v>
      </c>
      <c r="E83" s="104" t="s">
        <v>80</v>
      </c>
      <c r="F83" s="106" t="s">
        <v>81</v>
      </c>
      <c r="G83" s="24" t="s">
        <v>11</v>
      </c>
      <c r="H83" s="25">
        <v>2.2</v>
      </c>
      <c r="I83" s="25">
        <v>8.5</v>
      </c>
      <c r="J83" s="25">
        <v>8.5</v>
      </c>
      <c r="K83" s="25">
        <v>8</v>
      </c>
      <c r="L83" s="25">
        <v>8.2</v>
      </c>
      <c r="M83" s="25">
        <f>(SUM(I83:L83)-MIN(I83:L83)-MAX(I83:L83))/2</f>
        <v>8.350000000000001</v>
      </c>
      <c r="N83" s="25">
        <v>0.6</v>
      </c>
      <c r="O83" s="26">
        <f>+H83+M83-N83</f>
        <v>9.950000000000001</v>
      </c>
      <c r="P83" s="27"/>
      <c r="Q83" s="27"/>
      <c r="R83" s="27"/>
      <c r="S83" s="27"/>
      <c r="T83" s="27"/>
      <c r="U83" s="27"/>
    </row>
    <row r="84" spans="1:21" s="24" customFormat="1" ht="12.75" hidden="1" outlineLevel="2">
      <c r="A84" s="148"/>
      <c r="B84" s="23">
        <v>9</v>
      </c>
      <c r="C84" s="146" t="s">
        <v>166</v>
      </c>
      <c r="D84" s="105">
        <v>1995</v>
      </c>
      <c r="E84" s="104" t="s">
        <v>80</v>
      </c>
      <c r="F84" s="106" t="s">
        <v>81</v>
      </c>
      <c r="G84" s="24" t="s">
        <v>12</v>
      </c>
      <c r="H84" s="25">
        <v>4.1</v>
      </c>
      <c r="I84" s="25">
        <v>7.1</v>
      </c>
      <c r="J84" s="25">
        <v>7.3</v>
      </c>
      <c r="K84" s="25">
        <v>7.4</v>
      </c>
      <c r="L84" s="25">
        <v>7</v>
      </c>
      <c r="M84" s="25">
        <f>(SUM(I84:L84)-MIN(I84:L84)-MAX(I84:L84))/2</f>
        <v>7.199999999999998</v>
      </c>
      <c r="N84" s="25"/>
      <c r="O84" s="26">
        <f>+H84+M84-N84</f>
        <v>11.299999999999997</v>
      </c>
      <c r="P84" s="27"/>
      <c r="Q84" s="27"/>
      <c r="R84" s="27"/>
      <c r="S84" s="27"/>
      <c r="T84" s="27"/>
      <c r="U84" s="27"/>
    </row>
    <row r="85" spans="1:15" s="24" customFormat="1" ht="12.75" hidden="1" outlineLevel="2">
      <c r="A85" s="148"/>
      <c r="B85" s="23">
        <v>9</v>
      </c>
      <c r="C85" s="146" t="s">
        <v>166</v>
      </c>
      <c r="D85" s="105">
        <v>1995</v>
      </c>
      <c r="E85" s="104" t="s">
        <v>80</v>
      </c>
      <c r="F85" s="106" t="s">
        <v>81</v>
      </c>
      <c r="G85" s="24" t="s">
        <v>13</v>
      </c>
      <c r="H85" s="25">
        <v>4.8</v>
      </c>
      <c r="I85" s="25">
        <v>7.3</v>
      </c>
      <c r="J85" s="25">
        <v>7</v>
      </c>
      <c r="K85" s="25">
        <v>7.7</v>
      </c>
      <c r="L85" s="25">
        <v>7.9</v>
      </c>
      <c r="M85" s="25">
        <f>(SUM(I85:L85)-MIN(I85:L85)-MAX(I85:L85))/2</f>
        <v>7.499999999999999</v>
      </c>
      <c r="N85" s="25"/>
      <c r="O85" s="26">
        <f>+H85+M85-N85</f>
        <v>12.299999999999999</v>
      </c>
    </row>
    <row r="86" spans="1:21" s="24" customFormat="1" ht="12.75" outlineLevel="1" collapsed="1">
      <c r="A86" s="148">
        <f>RANK(P82,P$17:P$306,0)</f>
        <v>14</v>
      </c>
      <c r="B86" s="23">
        <v>9</v>
      </c>
      <c r="C86" s="146" t="s">
        <v>166</v>
      </c>
      <c r="D86" s="105">
        <v>1995</v>
      </c>
      <c r="E86" s="104" t="s">
        <v>80</v>
      </c>
      <c r="F86" s="106" t="s">
        <v>81</v>
      </c>
      <c r="H86" s="28"/>
      <c r="I86" s="28"/>
      <c r="J86" s="28"/>
      <c r="K86" s="28"/>
      <c r="L86" s="28"/>
      <c r="M86" s="28"/>
      <c r="N86" s="28"/>
      <c r="O86" s="27"/>
      <c r="Q86" s="27">
        <f>SUBTOTAL(9,Q82:Q85)</f>
        <v>13.200000000000001</v>
      </c>
      <c r="R86" s="27">
        <f>SUBTOTAL(9,R82:R85)</f>
        <v>9.950000000000001</v>
      </c>
      <c r="S86" s="27">
        <f>SUBTOTAL(9,S82:S85)</f>
        <v>11.299999999999997</v>
      </c>
      <c r="T86" s="27">
        <f>SUBTOTAL(9,T82:T85)</f>
        <v>12.299999999999999</v>
      </c>
      <c r="U86" s="27">
        <f>SUBTOTAL(9,U82:U85)</f>
        <v>46.75</v>
      </c>
    </row>
    <row r="87" spans="1:21" s="24" customFormat="1" ht="12.75" hidden="1" outlineLevel="2">
      <c r="A87" s="148">
        <f>+A91</f>
        <v>15</v>
      </c>
      <c r="B87" s="23">
        <v>40</v>
      </c>
      <c r="C87" s="146" t="s">
        <v>136</v>
      </c>
      <c r="D87" s="105">
        <v>1993</v>
      </c>
      <c r="E87" s="104" t="s">
        <v>137</v>
      </c>
      <c r="F87" s="106" t="s">
        <v>138</v>
      </c>
      <c r="G87" s="24" t="s">
        <v>10</v>
      </c>
      <c r="H87" s="25">
        <v>4.4</v>
      </c>
      <c r="I87" s="25">
        <v>8.6</v>
      </c>
      <c r="J87" s="25">
        <v>8.6</v>
      </c>
      <c r="K87" s="25">
        <v>8.7</v>
      </c>
      <c r="L87" s="25">
        <v>8.5</v>
      </c>
      <c r="M87" s="25">
        <f>(SUM(I87:L87)-MIN(I87:L87)-MAX(I87:L87))/2</f>
        <v>8.6</v>
      </c>
      <c r="N87" s="25"/>
      <c r="O87" s="26">
        <f>+H87+M87-N87</f>
        <v>13</v>
      </c>
      <c r="P87" s="27">
        <f>+O87+O88+O89+O90</f>
        <v>45.55</v>
      </c>
      <c r="Q87" s="27">
        <f>+O87</f>
        <v>13</v>
      </c>
      <c r="R87" s="27">
        <f>+O88</f>
        <v>10.1</v>
      </c>
      <c r="S87" s="27">
        <f>+O89</f>
        <v>10.449999999999998</v>
      </c>
      <c r="T87" s="27">
        <f>+O90</f>
        <v>11.999999999999998</v>
      </c>
      <c r="U87" s="27">
        <f>+O87+O88+O89+O90</f>
        <v>45.55</v>
      </c>
    </row>
    <row r="88" spans="1:21" s="24" customFormat="1" ht="12.75" hidden="1" outlineLevel="2">
      <c r="A88" s="148"/>
      <c r="B88" s="23">
        <v>40</v>
      </c>
      <c r="C88" s="146" t="s">
        <v>136</v>
      </c>
      <c r="D88" s="105">
        <v>1993</v>
      </c>
      <c r="E88" s="104" t="s">
        <v>137</v>
      </c>
      <c r="F88" s="106" t="s">
        <v>138</v>
      </c>
      <c r="G88" s="24" t="s">
        <v>11</v>
      </c>
      <c r="H88" s="25">
        <v>2.6</v>
      </c>
      <c r="I88" s="25">
        <v>7.6</v>
      </c>
      <c r="J88" s="25">
        <v>8.1</v>
      </c>
      <c r="K88" s="25">
        <v>8</v>
      </c>
      <c r="L88" s="25">
        <v>7.5</v>
      </c>
      <c r="M88" s="25">
        <f>(SUM(I88:L88)-MIN(I88:L88)-MAX(I88:L88))/2</f>
        <v>7.8</v>
      </c>
      <c r="N88" s="25">
        <v>0.3</v>
      </c>
      <c r="O88" s="26">
        <f>+H88+M88-N88</f>
        <v>10.1</v>
      </c>
      <c r="P88" s="27"/>
      <c r="Q88" s="27"/>
      <c r="R88" s="27"/>
      <c r="S88" s="27"/>
      <c r="T88" s="27"/>
      <c r="U88" s="27"/>
    </row>
    <row r="89" spans="1:21" s="24" customFormat="1" ht="12.75" hidden="1" outlineLevel="2">
      <c r="A89" s="148"/>
      <c r="B89" s="23">
        <v>40</v>
      </c>
      <c r="C89" s="146" t="s">
        <v>136</v>
      </c>
      <c r="D89" s="105">
        <v>1993</v>
      </c>
      <c r="E89" s="104" t="s">
        <v>137</v>
      </c>
      <c r="F89" s="106" t="s">
        <v>138</v>
      </c>
      <c r="G89" s="24" t="s">
        <v>12</v>
      </c>
      <c r="H89" s="25">
        <v>4.3</v>
      </c>
      <c r="I89" s="25">
        <v>6.1</v>
      </c>
      <c r="J89" s="25">
        <v>6.1</v>
      </c>
      <c r="K89" s="25">
        <v>6.2</v>
      </c>
      <c r="L89" s="25">
        <v>6.4</v>
      </c>
      <c r="M89" s="25">
        <f>(SUM(I89:L89)-MIN(I89:L89)-MAX(I89:L89))/2</f>
        <v>6.149999999999998</v>
      </c>
      <c r="N89" s="25"/>
      <c r="O89" s="26">
        <f>+H89+M89-N89</f>
        <v>10.449999999999998</v>
      </c>
      <c r="P89" s="27"/>
      <c r="Q89" s="27"/>
      <c r="R89" s="27"/>
      <c r="S89" s="27"/>
      <c r="T89" s="27"/>
      <c r="U89" s="27"/>
    </row>
    <row r="90" spans="1:15" s="24" customFormat="1" ht="12.75" hidden="1" outlineLevel="2">
      <c r="A90" s="148"/>
      <c r="B90" s="23">
        <v>40</v>
      </c>
      <c r="C90" s="146" t="s">
        <v>136</v>
      </c>
      <c r="D90" s="105">
        <v>1993</v>
      </c>
      <c r="E90" s="104" t="s">
        <v>137</v>
      </c>
      <c r="F90" s="106" t="s">
        <v>138</v>
      </c>
      <c r="G90" s="24" t="s">
        <v>13</v>
      </c>
      <c r="H90" s="25">
        <v>3.8</v>
      </c>
      <c r="I90" s="25">
        <v>7.8</v>
      </c>
      <c r="J90" s="25">
        <v>8.4</v>
      </c>
      <c r="K90" s="25">
        <v>8.4</v>
      </c>
      <c r="L90" s="25">
        <v>8.2</v>
      </c>
      <c r="M90" s="25">
        <f>(SUM(I90:L90)-MIN(I90:L90)-MAX(I90:L90))/2</f>
        <v>8.299999999999997</v>
      </c>
      <c r="N90" s="25">
        <v>0.1</v>
      </c>
      <c r="O90" s="26">
        <f>+H90+M90-N90</f>
        <v>11.999999999999998</v>
      </c>
    </row>
    <row r="91" spans="1:21" s="24" customFormat="1" ht="12.75" outlineLevel="1" collapsed="1">
      <c r="A91" s="148">
        <f>RANK(P87,P$17:P$306,0)</f>
        <v>15</v>
      </c>
      <c r="B91" s="23">
        <v>40</v>
      </c>
      <c r="C91" s="146" t="s">
        <v>136</v>
      </c>
      <c r="D91" s="105">
        <v>1993</v>
      </c>
      <c r="E91" s="104" t="s">
        <v>137</v>
      </c>
      <c r="F91" s="106" t="s">
        <v>138</v>
      </c>
      <c r="H91" s="28"/>
      <c r="I91" s="28"/>
      <c r="J91" s="28"/>
      <c r="K91" s="28"/>
      <c r="L91" s="28"/>
      <c r="M91" s="28"/>
      <c r="N91" s="28"/>
      <c r="O91" s="27"/>
      <c r="Q91" s="27">
        <f>SUBTOTAL(9,Q87:Q90)</f>
        <v>13</v>
      </c>
      <c r="R91" s="27">
        <f>SUBTOTAL(9,R87:R90)</f>
        <v>10.1</v>
      </c>
      <c r="S91" s="27">
        <f>SUBTOTAL(9,S87:S90)</f>
        <v>10.449999999999998</v>
      </c>
      <c r="T91" s="27">
        <f>SUBTOTAL(9,T87:T90)</f>
        <v>11.999999999999998</v>
      </c>
      <c r="U91" s="27">
        <f>SUBTOTAL(9,U87:U90)</f>
        <v>45.55</v>
      </c>
    </row>
    <row r="92" spans="1:21" s="24" customFormat="1" ht="12.75" hidden="1" outlineLevel="2">
      <c r="A92" s="23">
        <f>+A96</f>
        <v>16</v>
      </c>
      <c r="B92" s="23">
        <v>36</v>
      </c>
      <c r="C92" s="146" t="s">
        <v>131</v>
      </c>
      <c r="D92" s="105">
        <v>1995</v>
      </c>
      <c r="E92" s="104" t="s">
        <v>40</v>
      </c>
      <c r="F92" s="106" t="s">
        <v>90</v>
      </c>
      <c r="G92" s="24" t="s">
        <v>10</v>
      </c>
      <c r="H92" s="25">
        <v>4</v>
      </c>
      <c r="I92" s="25">
        <v>7.9</v>
      </c>
      <c r="J92" s="25">
        <v>7.8</v>
      </c>
      <c r="K92" s="25">
        <v>7.8</v>
      </c>
      <c r="L92" s="25">
        <v>7.8</v>
      </c>
      <c r="M92" s="25">
        <f>(SUM(I92:L92)-MIN(I92:L92)-MAX(I92:L92))/2</f>
        <v>7.8</v>
      </c>
      <c r="N92" s="25"/>
      <c r="O92" s="26">
        <f>+H92+M92-N92</f>
        <v>11.8</v>
      </c>
      <c r="P92" s="27">
        <f>+O92+O93+O94+O95</f>
        <v>45.449999999999996</v>
      </c>
      <c r="Q92" s="27">
        <f>+O92</f>
        <v>11.8</v>
      </c>
      <c r="R92" s="27">
        <f>+O93</f>
        <v>10.449999999999998</v>
      </c>
      <c r="S92" s="27">
        <f>+O94</f>
        <v>11.55</v>
      </c>
      <c r="T92" s="27">
        <f>+O95</f>
        <v>11.65</v>
      </c>
      <c r="U92" s="27">
        <f>+O92+O93+O94+O95</f>
        <v>45.449999999999996</v>
      </c>
    </row>
    <row r="93" spans="1:21" s="24" customFormat="1" ht="12.75" hidden="1" outlineLevel="2">
      <c r="A93" s="23"/>
      <c r="B93" s="23">
        <v>36</v>
      </c>
      <c r="C93" s="146" t="s">
        <v>131</v>
      </c>
      <c r="D93" s="105">
        <v>1995</v>
      </c>
      <c r="E93" s="104" t="s">
        <v>40</v>
      </c>
      <c r="F93" s="106" t="s">
        <v>90</v>
      </c>
      <c r="G93" s="24" t="s">
        <v>11</v>
      </c>
      <c r="H93" s="25">
        <v>2.5</v>
      </c>
      <c r="I93" s="25">
        <v>8.6</v>
      </c>
      <c r="J93" s="25">
        <v>8.8</v>
      </c>
      <c r="K93" s="25">
        <v>8.2</v>
      </c>
      <c r="L93" s="25">
        <v>8.5</v>
      </c>
      <c r="M93" s="25">
        <f>(SUM(I93:L93)-MIN(I93:L93)-MAX(I93:L93))/2</f>
        <v>8.549999999999997</v>
      </c>
      <c r="N93" s="25">
        <v>0.6</v>
      </c>
      <c r="O93" s="26">
        <f>+H93+M93-N93</f>
        <v>10.449999999999998</v>
      </c>
      <c r="P93" s="27"/>
      <c r="Q93" s="27"/>
      <c r="R93" s="27"/>
      <c r="S93" s="27"/>
      <c r="T93" s="27"/>
      <c r="U93" s="27"/>
    </row>
    <row r="94" spans="1:21" s="24" customFormat="1" ht="12.75" hidden="1" outlineLevel="2">
      <c r="A94" s="23"/>
      <c r="B94" s="23">
        <v>36</v>
      </c>
      <c r="C94" s="146" t="s">
        <v>131</v>
      </c>
      <c r="D94" s="105">
        <v>1995</v>
      </c>
      <c r="E94" s="104" t="s">
        <v>40</v>
      </c>
      <c r="F94" s="106" t="s">
        <v>90</v>
      </c>
      <c r="G94" s="24" t="s">
        <v>12</v>
      </c>
      <c r="H94" s="25">
        <v>3.8</v>
      </c>
      <c r="I94" s="25">
        <v>7</v>
      </c>
      <c r="J94" s="25">
        <v>7.9</v>
      </c>
      <c r="K94" s="25">
        <v>8.1</v>
      </c>
      <c r="L94" s="25">
        <v>7.6</v>
      </c>
      <c r="M94" s="25">
        <f>(SUM(I94:L94)-MIN(I94:L94)-MAX(I94:L94))/2</f>
        <v>7.750000000000001</v>
      </c>
      <c r="N94" s="25"/>
      <c r="O94" s="26">
        <f>+H94+M94-N94</f>
        <v>11.55</v>
      </c>
      <c r="P94" s="27"/>
      <c r="Q94" s="27"/>
      <c r="R94" s="27"/>
      <c r="S94" s="27"/>
      <c r="T94" s="27"/>
      <c r="U94" s="27"/>
    </row>
    <row r="95" spans="1:15" s="24" customFormat="1" ht="12.75" hidden="1" outlineLevel="2">
      <c r="A95" s="23"/>
      <c r="B95" s="23">
        <v>36</v>
      </c>
      <c r="C95" s="146" t="s">
        <v>131</v>
      </c>
      <c r="D95" s="105">
        <v>1995</v>
      </c>
      <c r="E95" s="104" t="s">
        <v>40</v>
      </c>
      <c r="F95" s="106" t="s">
        <v>90</v>
      </c>
      <c r="G95" s="24" t="s">
        <v>13</v>
      </c>
      <c r="H95" s="25">
        <v>4</v>
      </c>
      <c r="I95" s="25">
        <v>7.1</v>
      </c>
      <c r="J95" s="25">
        <v>7.7</v>
      </c>
      <c r="K95" s="25">
        <v>7.8</v>
      </c>
      <c r="L95" s="25">
        <v>7.6</v>
      </c>
      <c r="M95" s="25">
        <f>(SUM(I95:L95)-MIN(I95:L95)-MAX(I95:L95))/2</f>
        <v>7.65</v>
      </c>
      <c r="N95" s="25"/>
      <c r="O95" s="26">
        <f>+H95+M95-N95</f>
        <v>11.65</v>
      </c>
    </row>
    <row r="96" spans="1:21" s="24" customFormat="1" ht="12.75" outlineLevel="1" collapsed="1">
      <c r="A96" s="23">
        <f>RANK(P92,P$17:P$306,0)</f>
        <v>16</v>
      </c>
      <c r="B96" s="23">
        <v>36</v>
      </c>
      <c r="C96" s="146" t="s">
        <v>131</v>
      </c>
      <c r="D96" s="105">
        <v>1995</v>
      </c>
      <c r="E96" s="104" t="s">
        <v>40</v>
      </c>
      <c r="F96" s="106" t="s">
        <v>90</v>
      </c>
      <c r="H96" s="28"/>
      <c r="I96" s="28"/>
      <c r="J96" s="28"/>
      <c r="K96" s="28"/>
      <c r="L96" s="28"/>
      <c r="M96" s="28"/>
      <c r="N96" s="28"/>
      <c r="O96" s="27"/>
      <c r="Q96" s="27">
        <f>SUBTOTAL(9,Q92:Q95)</f>
        <v>11.8</v>
      </c>
      <c r="R96" s="27">
        <f>SUBTOTAL(9,R92:R95)</f>
        <v>10.449999999999998</v>
      </c>
      <c r="S96" s="27">
        <f>SUBTOTAL(9,S92:S95)</f>
        <v>11.55</v>
      </c>
      <c r="T96" s="27">
        <f>SUBTOTAL(9,T92:T95)</f>
        <v>11.65</v>
      </c>
      <c r="U96" s="27">
        <f>SUBTOTAL(9,U92:U95)</f>
        <v>45.449999999999996</v>
      </c>
    </row>
    <row r="97" spans="1:21" s="24" customFormat="1" ht="12.75" hidden="1" outlineLevel="2">
      <c r="A97" s="23">
        <f>+A101</f>
        <v>17</v>
      </c>
      <c r="B97" s="23">
        <v>37</v>
      </c>
      <c r="C97" s="146" t="s">
        <v>132</v>
      </c>
      <c r="D97" s="105">
        <v>1994</v>
      </c>
      <c r="E97" s="104" t="s">
        <v>133</v>
      </c>
      <c r="F97" s="106" t="s">
        <v>90</v>
      </c>
      <c r="G97" s="24" t="s">
        <v>10</v>
      </c>
      <c r="H97" s="25">
        <v>4</v>
      </c>
      <c r="I97" s="25">
        <v>8.7</v>
      </c>
      <c r="J97" s="25">
        <v>8.8</v>
      </c>
      <c r="K97" s="25">
        <v>8.7</v>
      </c>
      <c r="L97" s="25">
        <v>8.8</v>
      </c>
      <c r="M97" s="25">
        <f>(SUM(I97:L97)-MIN(I97:L97)-MAX(I97:L97))/2</f>
        <v>8.75</v>
      </c>
      <c r="N97" s="25"/>
      <c r="O97" s="26">
        <f>+H97+M97-N97</f>
        <v>12.75</v>
      </c>
      <c r="P97" s="27">
        <f>+O97+O98+O99+O100</f>
        <v>45.35</v>
      </c>
      <c r="Q97" s="27">
        <f>+O97</f>
        <v>12.75</v>
      </c>
      <c r="R97" s="27">
        <f>+O98</f>
        <v>10.499999999999998</v>
      </c>
      <c r="S97" s="27">
        <f>+O99</f>
        <v>10.950000000000001</v>
      </c>
      <c r="T97" s="27">
        <f>+O100</f>
        <v>11.15</v>
      </c>
      <c r="U97" s="27">
        <f>+O97+O98+O99+O100</f>
        <v>45.35</v>
      </c>
    </row>
    <row r="98" spans="1:21" s="24" customFormat="1" ht="12.75" hidden="1" outlineLevel="2">
      <c r="A98" s="23"/>
      <c r="B98" s="23">
        <v>37</v>
      </c>
      <c r="C98" s="146" t="s">
        <v>132</v>
      </c>
      <c r="D98" s="105">
        <v>1994</v>
      </c>
      <c r="E98" s="104" t="s">
        <v>133</v>
      </c>
      <c r="F98" s="106" t="s">
        <v>90</v>
      </c>
      <c r="G98" s="24" t="s">
        <v>11</v>
      </c>
      <c r="H98" s="25">
        <v>2.2</v>
      </c>
      <c r="I98" s="25">
        <v>8.7</v>
      </c>
      <c r="J98" s="25">
        <v>9.2</v>
      </c>
      <c r="K98" s="25">
        <v>8.9</v>
      </c>
      <c r="L98" s="25">
        <v>8.9</v>
      </c>
      <c r="M98" s="25">
        <f>(SUM(I98:L98)-MIN(I98:L98)-MAX(I98:L98))/2</f>
        <v>8.899999999999999</v>
      </c>
      <c r="N98" s="25">
        <v>0.6</v>
      </c>
      <c r="O98" s="26">
        <f>+H98+M98-N98</f>
        <v>10.499999999999998</v>
      </c>
      <c r="P98" s="27"/>
      <c r="Q98" s="27"/>
      <c r="R98" s="27"/>
      <c r="S98" s="27"/>
      <c r="T98" s="27"/>
      <c r="U98" s="27"/>
    </row>
    <row r="99" spans="1:21" s="24" customFormat="1" ht="12.75" hidden="1" outlineLevel="2">
      <c r="A99" s="23"/>
      <c r="B99" s="23">
        <v>37</v>
      </c>
      <c r="C99" s="146" t="s">
        <v>132</v>
      </c>
      <c r="D99" s="105">
        <v>1994</v>
      </c>
      <c r="E99" s="104" t="s">
        <v>133</v>
      </c>
      <c r="F99" s="106" t="s">
        <v>90</v>
      </c>
      <c r="G99" s="24" t="s">
        <v>12</v>
      </c>
      <c r="H99" s="25">
        <v>4</v>
      </c>
      <c r="I99" s="25">
        <v>7</v>
      </c>
      <c r="J99" s="25">
        <v>7.2</v>
      </c>
      <c r="K99" s="25">
        <v>6.9</v>
      </c>
      <c r="L99" s="25">
        <v>6.8</v>
      </c>
      <c r="M99" s="25">
        <f>(SUM(I99:L99)-MIN(I99:L99)-MAX(I99:L99))/2</f>
        <v>6.950000000000001</v>
      </c>
      <c r="N99" s="25"/>
      <c r="O99" s="26">
        <f>+H99+M99-N99</f>
        <v>10.950000000000001</v>
      </c>
      <c r="P99" s="27"/>
      <c r="Q99" s="27"/>
      <c r="R99" s="27"/>
      <c r="S99" s="27"/>
      <c r="T99" s="27"/>
      <c r="U99" s="27"/>
    </row>
    <row r="100" spans="1:15" s="24" customFormat="1" ht="12.75" hidden="1" outlineLevel="2">
      <c r="A100" s="23"/>
      <c r="B100" s="23">
        <v>37</v>
      </c>
      <c r="C100" s="146" t="s">
        <v>132</v>
      </c>
      <c r="D100" s="105">
        <v>1994</v>
      </c>
      <c r="E100" s="104" t="s">
        <v>133</v>
      </c>
      <c r="F100" s="106" t="s">
        <v>90</v>
      </c>
      <c r="G100" s="24" t="s">
        <v>13</v>
      </c>
      <c r="H100" s="25">
        <v>3.8</v>
      </c>
      <c r="I100" s="25">
        <v>7.6</v>
      </c>
      <c r="J100" s="25">
        <v>8</v>
      </c>
      <c r="K100" s="25">
        <v>7.7</v>
      </c>
      <c r="L100" s="25">
        <v>7.8</v>
      </c>
      <c r="M100" s="25">
        <f>(SUM(I100:L100)-MIN(I100:L100)-MAX(I100:L100))/2</f>
        <v>7.75</v>
      </c>
      <c r="N100" s="25">
        <v>0.4</v>
      </c>
      <c r="O100" s="26">
        <f>+H100+M100-N100</f>
        <v>11.15</v>
      </c>
    </row>
    <row r="101" spans="1:21" s="24" customFormat="1" ht="12.75" outlineLevel="1" collapsed="1">
      <c r="A101" s="23">
        <f>RANK(P97,P$17:P$306,0)</f>
        <v>17</v>
      </c>
      <c r="B101" s="23">
        <v>37</v>
      </c>
      <c r="C101" s="146" t="s">
        <v>132</v>
      </c>
      <c r="D101" s="105">
        <v>1994</v>
      </c>
      <c r="E101" s="104" t="s">
        <v>133</v>
      </c>
      <c r="F101" s="106" t="s">
        <v>90</v>
      </c>
      <c r="H101" s="28"/>
      <c r="I101" s="28"/>
      <c r="J101" s="28"/>
      <c r="K101" s="28"/>
      <c r="L101" s="28"/>
      <c r="M101" s="28"/>
      <c r="N101" s="28"/>
      <c r="O101" s="27"/>
      <c r="Q101" s="27">
        <f>SUBTOTAL(9,Q97:Q100)</f>
        <v>12.75</v>
      </c>
      <c r="R101" s="27">
        <f>SUBTOTAL(9,R97:R100)</f>
        <v>10.499999999999998</v>
      </c>
      <c r="S101" s="27">
        <f>SUBTOTAL(9,S97:S100)</f>
        <v>10.950000000000001</v>
      </c>
      <c r="T101" s="27">
        <f>SUBTOTAL(9,T97:T100)</f>
        <v>11.15</v>
      </c>
      <c r="U101" s="27">
        <f>SUBTOTAL(9,U97:U100)</f>
        <v>45.35</v>
      </c>
    </row>
    <row r="102" spans="1:21" s="24" customFormat="1" ht="12.75" hidden="1" outlineLevel="2">
      <c r="A102" s="23">
        <f>+A106</f>
        <v>18</v>
      </c>
      <c r="B102" s="23">
        <v>23</v>
      </c>
      <c r="C102" s="146" t="s">
        <v>118</v>
      </c>
      <c r="D102" s="105">
        <v>1995</v>
      </c>
      <c r="E102" s="104" t="s">
        <v>117</v>
      </c>
      <c r="F102" s="106" t="s">
        <v>92</v>
      </c>
      <c r="G102" s="24" t="s">
        <v>10</v>
      </c>
      <c r="H102" s="25">
        <v>2.4</v>
      </c>
      <c r="I102" s="25">
        <v>8.5</v>
      </c>
      <c r="J102" s="25">
        <v>8.5</v>
      </c>
      <c r="K102" s="25">
        <v>8.5</v>
      </c>
      <c r="L102" s="25">
        <v>9</v>
      </c>
      <c r="M102" s="25">
        <f>(SUM(I102:L102)-MIN(I102:L102)-MAX(I102:L102))/2</f>
        <v>8.5</v>
      </c>
      <c r="N102" s="25"/>
      <c r="O102" s="26">
        <f>+H102+M102-N102</f>
        <v>10.9</v>
      </c>
      <c r="P102" s="27">
        <f>+O102+O103+O104+O105</f>
        <v>45.1</v>
      </c>
      <c r="Q102" s="27">
        <f>+O102</f>
        <v>10.9</v>
      </c>
      <c r="R102" s="27">
        <f>+O103</f>
        <v>10.049999999999999</v>
      </c>
      <c r="S102" s="27">
        <f>+O104</f>
        <v>11.950000000000001</v>
      </c>
      <c r="T102" s="27">
        <f>+O105</f>
        <v>12.200000000000003</v>
      </c>
      <c r="U102" s="27">
        <f>+O102+O103+O104+O105</f>
        <v>45.1</v>
      </c>
    </row>
    <row r="103" spans="1:21" s="24" customFormat="1" ht="12.75" hidden="1" outlineLevel="2">
      <c r="A103" s="23"/>
      <c r="B103" s="23">
        <v>23</v>
      </c>
      <c r="C103" s="146" t="s">
        <v>118</v>
      </c>
      <c r="D103" s="105">
        <v>1995</v>
      </c>
      <c r="E103" s="104" t="s">
        <v>117</v>
      </c>
      <c r="F103" s="106" t="s">
        <v>92</v>
      </c>
      <c r="G103" s="24" t="s">
        <v>11</v>
      </c>
      <c r="H103" s="25">
        <v>1.8</v>
      </c>
      <c r="I103" s="25">
        <v>8.6</v>
      </c>
      <c r="J103" s="25">
        <v>8.9</v>
      </c>
      <c r="K103" s="25">
        <v>8.7</v>
      </c>
      <c r="L103" s="25">
        <v>8.3</v>
      </c>
      <c r="M103" s="25">
        <f>(SUM(I103:L103)-MIN(I103:L103)-MAX(I103:L103))/2</f>
        <v>8.649999999999999</v>
      </c>
      <c r="N103" s="25">
        <v>0.4</v>
      </c>
      <c r="O103" s="26">
        <f>+H103+M103-N103</f>
        <v>10.049999999999999</v>
      </c>
      <c r="P103" s="27"/>
      <c r="Q103" s="27"/>
      <c r="R103" s="27"/>
      <c r="S103" s="27"/>
      <c r="T103" s="27"/>
      <c r="U103" s="27"/>
    </row>
    <row r="104" spans="1:21" s="24" customFormat="1" ht="12.75" hidden="1" outlineLevel="2">
      <c r="A104" s="23"/>
      <c r="B104" s="23">
        <v>23</v>
      </c>
      <c r="C104" s="146" t="s">
        <v>118</v>
      </c>
      <c r="D104" s="105">
        <v>1995</v>
      </c>
      <c r="E104" s="104" t="s">
        <v>117</v>
      </c>
      <c r="F104" s="106" t="s">
        <v>92</v>
      </c>
      <c r="G104" s="24" t="s">
        <v>12</v>
      </c>
      <c r="H104" s="25">
        <v>3.4</v>
      </c>
      <c r="I104" s="25">
        <v>8.6</v>
      </c>
      <c r="J104" s="25">
        <v>8.9</v>
      </c>
      <c r="K104" s="25">
        <v>8.5</v>
      </c>
      <c r="L104" s="25">
        <v>8.5</v>
      </c>
      <c r="M104" s="25">
        <f>(SUM(I104:L104)-MIN(I104:L104)-MAX(I104:L104))/2</f>
        <v>8.55</v>
      </c>
      <c r="N104" s="25"/>
      <c r="O104" s="26">
        <f>+H104+M104-N104</f>
        <v>11.950000000000001</v>
      </c>
      <c r="P104" s="27"/>
      <c r="Q104" s="27"/>
      <c r="R104" s="27"/>
      <c r="S104" s="27"/>
      <c r="T104" s="27"/>
      <c r="U104" s="27"/>
    </row>
    <row r="105" spans="1:15" s="24" customFormat="1" ht="12.75" hidden="1" outlineLevel="2">
      <c r="A105" s="23"/>
      <c r="B105" s="23">
        <v>23</v>
      </c>
      <c r="C105" s="146" t="s">
        <v>118</v>
      </c>
      <c r="D105" s="105">
        <v>1995</v>
      </c>
      <c r="E105" s="104" t="s">
        <v>117</v>
      </c>
      <c r="F105" s="106" t="s">
        <v>92</v>
      </c>
      <c r="G105" s="24" t="s">
        <v>13</v>
      </c>
      <c r="H105" s="25">
        <v>3.2</v>
      </c>
      <c r="I105" s="25">
        <v>8.7</v>
      </c>
      <c r="J105" s="25">
        <v>8.9</v>
      </c>
      <c r="K105" s="25">
        <v>9.1</v>
      </c>
      <c r="L105" s="25">
        <v>9.1</v>
      </c>
      <c r="M105" s="25">
        <f>(SUM(I105:L105)-MIN(I105:L105)-MAX(I105:L105))/2</f>
        <v>9.000000000000004</v>
      </c>
      <c r="N105" s="25"/>
      <c r="O105" s="26">
        <f>+H105+M105-N105</f>
        <v>12.200000000000003</v>
      </c>
    </row>
    <row r="106" spans="1:21" s="24" customFormat="1" ht="12.75" outlineLevel="1" collapsed="1">
      <c r="A106" s="23">
        <f>RANK(P102,P$17:P$306,0)</f>
        <v>18</v>
      </c>
      <c r="B106" s="23">
        <v>23</v>
      </c>
      <c r="C106" s="146" t="s">
        <v>118</v>
      </c>
      <c r="D106" s="105">
        <v>1995</v>
      </c>
      <c r="E106" s="104" t="s">
        <v>117</v>
      </c>
      <c r="F106" s="106" t="s">
        <v>92</v>
      </c>
      <c r="H106" s="28"/>
      <c r="I106" s="28"/>
      <c r="J106" s="28"/>
      <c r="K106" s="28"/>
      <c r="L106" s="28"/>
      <c r="M106" s="28"/>
      <c r="N106" s="28"/>
      <c r="O106" s="27"/>
      <c r="Q106" s="27">
        <f>SUBTOTAL(9,Q102:Q105)</f>
        <v>10.9</v>
      </c>
      <c r="R106" s="27">
        <f>SUBTOTAL(9,R102:R105)</f>
        <v>10.049999999999999</v>
      </c>
      <c r="S106" s="27">
        <f>SUBTOTAL(9,S102:S105)</f>
        <v>11.950000000000001</v>
      </c>
      <c r="T106" s="27">
        <f>SUBTOTAL(9,T102:T105)</f>
        <v>12.200000000000003</v>
      </c>
      <c r="U106" s="27">
        <f>SUBTOTAL(9,U102:U105)</f>
        <v>45.1</v>
      </c>
    </row>
    <row r="107" spans="1:21" s="24" customFormat="1" ht="12.75" hidden="1" outlineLevel="2">
      <c r="A107" s="23">
        <f>+A111</f>
        <v>19</v>
      </c>
      <c r="B107" s="23">
        <v>10</v>
      </c>
      <c r="C107" s="146" t="s">
        <v>113</v>
      </c>
      <c r="D107" s="105">
        <v>1995</v>
      </c>
      <c r="E107" s="104" t="s">
        <v>82</v>
      </c>
      <c r="F107" s="106" t="s">
        <v>83</v>
      </c>
      <c r="G107" s="24" t="s">
        <v>10</v>
      </c>
      <c r="H107" s="25">
        <v>4</v>
      </c>
      <c r="I107" s="25">
        <v>8.3</v>
      </c>
      <c r="J107" s="25">
        <v>8.4</v>
      </c>
      <c r="K107" s="25">
        <v>8.2</v>
      </c>
      <c r="L107" s="25">
        <v>8.9</v>
      </c>
      <c r="M107" s="25">
        <f>(SUM(I107:L107)-MIN(I107:L107)-MAX(I107:L107))/2</f>
        <v>8.350000000000001</v>
      </c>
      <c r="N107" s="25"/>
      <c r="O107" s="26">
        <f>+H107+M107-N107</f>
        <v>12.350000000000001</v>
      </c>
      <c r="P107" s="27">
        <f>+O107+O108+O109+O110</f>
        <v>45.099999999999994</v>
      </c>
      <c r="Q107" s="27">
        <f>+O107</f>
        <v>12.350000000000001</v>
      </c>
      <c r="R107" s="27">
        <f>+O108</f>
        <v>10.549999999999999</v>
      </c>
      <c r="S107" s="27">
        <f>+O109</f>
        <v>10.7</v>
      </c>
      <c r="T107" s="27">
        <f>+O110</f>
        <v>11.499999999999998</v>
      </c>
      <c r="U107" s="27">
        <f>+O107+O108+O109+O110</f>
        <v>45.099999999999994</v>
      </c>
    </row>
    <row r="108" spans="1:21" s="24" customFormat="1" ht="12.75" hidden="1" outlineLevel="2">
      <c r="A108" s="23"/>
      <c r="B108" s="23">
        <v>10</v>
      </c>
      <c r="C108" s="146" t="s">
        <v>113</v>
      </c>
      <c r="D108" s="105">
        <v>1995</v>
      </c>
      <c r="E108" s="104" t="s">
        <v>82</v>
      </c>
      <c r="F108" s="106" t="s">
        <v>83</v>
      </c>
      <c r="G108" s="24" t="s">
        <v>11</v>
      </c>
      <c r="H108" s="25">
        <v>3.1</v>
      </c>
      <c r="I108" s="25">
        <v>7.3</v>
      </c>
      <c r="J108" s="25">
        <v>7.6</v>
      </c>
      <c r="K108" s="25">
        <v>7.4</v>
      </c>
      <c r="L108" s="25">
        <v>7.5</v>
      </c>
      <c r="M108" s="25">
        <f>(SUM(I108:L108)-MIN(I108:L108)-MAX(I108:L108))/2</f>
        <v>7.449999999999998</v>
      </c>
      <c r="N108" s="25"/>
      <c r="O108" s="26">
        <f>+H108+M108-N108</f>
        <v>10.549999999999999</v>
      </c>
      <c r="P108" s="27"/>
      <c r="Q108" s="27"/>
      <c r="R108" s="27"/>
      <c r="S108" s="27"/>
      <c r="T108" s="27"/>
      <c r="U108" s="27"/>
    </row>
    <row r="109" spans="1:21" s="24" customFormat="1" ht="12.75" hidden="1" outlineLevel="2">
      <c r="A109" s="23"/>
      <c r="B109" s="23">
        <v>10</v>
      </c>
      <c r="C109" s="146" t="s">
        <v>113</v>
      </c>
      <c r="D109" s="105">
        <v>1995</v>
      </c>
      <c r="E109" s="104" t="s">
        <v>82</v>
      </c>
      <c r="F109" s="106" t="s">
        <v>83</v>
      </c>
      <c r="G109" s="24" t="s">
        <v>12</v>
      </c>
      <c r="H109" s="25">
        <v>4.1</v>
      </c>
      <c r="I109" s="25">
        <v>6.5</v>
      </c>
      <c r="J109" s="25">
        <v>6.7</v>
      </c>
      <c r="K109" s="25">
        <v>6.8</v>
      </c>
      <c r="L109" s="25">
        <v>6.4</v>
      </c>
      <c r="M109" s="25">
        <f>(SUM(I109:L109)-MIN(I109:L109)-MAX(I109:L109))/2</f>
        <v>6.6</v>
      </c>
      <c r="N109" s="25"/>
      <c r="O109" s="26">
        <f>+H109+M109-N109</f>
        <v>10.7</v>
      </c>
      <c r="P109" s="27"/>
      <c r="Q109" s="27"/>
      <c r="R109" s="27"/>
      <c r="S109" s="27"/>
      <c r="T109" s="27"/>
      <c r="U109" s="27"/>
    </row>
    <row r="110" spans="1:15" s="24" customFormat="1" ht="12.75" hidden="1" outlineLevel="2">
      <c r="A110" s="23"/>
      <c r="B110" s="23">
        <v>10</v>
      </c>
      <c r="C110" s="146" t="s">
        <v>113</v>
      </c>
      <c r="D110" s="105">
        <v>1995</v>
      </c>
      <c r="E110" s="104" t="s">
        <v>82</v>
      </c>
      <c r="F110" s="106" t="s">
        <v>83</v>
      </c>
      <c r="G110" s="24" t="s">
        <v>13</v>
      </c>
      <c r="H110" s="25">
        <v>3.6</v>
      </c>
      <c r="I110" s="25">
        <v>7.5</v>
      </c>
      <c r="J110" s="25">
        <v>8</v>
      </c>
      <c r="K110" s="25">
        <v>7.9</v>
      </c>
      <c r="L110" s="25">
        <v>7.9</v>
      </c>
      <c r="M110" s="25">
        <f>(SUM(I110:L110)-MIN(I110:L110)-MAX(I110:L110))/2</f>
        <v>7.899999999999999</v>
      </c>
      <c r="N110" s="25"/>
      <c r="O110" s="26">
        <f>+H110+M110-N110</f>
        <v>11.499999999999998</v>
      </c>
    </row>
    <row r="111" spans="1:21" s="24" customFormat="1" ht="12.75" outlineLevel="1" collapsed="1">
      <c r="A111" s="23">
        <f>RANK(P107,P$17:P$306,0)</f>
        <v>19</v>
      </c>
      <c r="B111" s="23">
        <v>10</v>
      </c>
      <c r="C111" s="146" t="s">
        <v>113</v>
      </c>
      <c r="D111" s="105">
        <v>1995</v>
      </c>
      <c r="E111" s="104" t="s">
        <v>82</v>
      </c>
      <c r="F111" s="106" t="s">
        <v>83</v>
      </c>
      <c r="H111" s="28"/>
      <c r="I111" s="28"/>
      <c r="J111" s="28"/>
      <c r="K111" s="28"/>
      <c r="L111" s="28"/>
      <c r="M111" s="28"/>
      <c r="N111" s="28"/>
      <c r="O111" s="27"/>
      <c r="Q111" s="27">
        <f>SUBTOTAL(9,Q107:Q110)</f>
        <v>12.350000000000001</v>
      </c>
      <c r="R111" s="27">
        <f>SUBTOTAL(9,R107:R110)</f>
        <v>10.549999999999999</v>
      </c>
      <c r="S111" s="27">
        <f>SUBTOTAL(9,S107:S110)</f>
        <v>10.7</v>
      </c>
      <c r="T111" s="27">
        <f>SUBTOTAL(9,T107:T110)</f>
        <v>11.499999999999998</v>
      </c>
      <c r="U111" s="27">
        <f>SUBTOTAL(9,U107:U110)</f>
        <v>45.099999999999994</v>
      </c>
    </row>
    <row r="112" spans="1:21" s="24" customFormat="1" ht="12.75" hidden="1" outlineLevel="2">
      <c r="A112" s="23">
        <f>+A116</f>
        <v>20</v>
      </c>
      <c r="B112" s="23">
        <v>48</v>
      </c>
      <c r="C112" s="146" t="s">
        <v>147</v>
      </c>
      <c r="D112" s="105">
        <v>1995</v>
      </c>
      <c r="E112" s="104" t="s">
        <v>51</v>
      </c>
      <c r="F112" s="106" t="s">
        <v>92</v>
      </c>
      <c r="G112" s="24" t="s">
        <v>10</v>
      </c>
      <c r="H112" s="25">
        <v>3.2</v>
      </c>
      <c r="I112" s="25">
        <v>8.7</v>
      </c>
      <c r="J112" s="25">
        <v>8.6</v>
      </c>
      <c r="K112" s="25">
        <v>8.8</v>
      </c>
      <c r="L112" s="25">
        <v>8.9</v>
      </c>
      <c r="M112" s="25">
        <f>(SUM(I112:L112)-MIN(I112:L112)-MAX(I112:L112))/2</f>
        <v>8.75</v>
      </c>
      <c r="N112" s="25"/>
      <c r="O112" s="26">
        <f>+H112+M112-N112</f>
        <v>11.95</v>
      </c>
      <c r="P112" s="27">
        <f>+O112+O113+O114+O115</f>
        <v>44.75</v>
      </c>
      <c r="Q112" s="27">
        <f>+O112</f>
        <v>11.95</v>
      </c>
      <c r="R112" s="27">
        <f>+O113</f>
        <v>9.650000000000002</v>
      </c>
      <c r="S112" s="27">
        <f>+O114</f>
        <v>11.75</v>
      </c>
      <c r="T112" s="27">
        <f>+O115</f>
        <v>11.400000000000002</v>
      </c>
      <c r="U112" s="27">
        <f>+O112+O113+O114+O115</f>
        <v>44.75</v>
      </c>
    </row>
    <row r="113" spans="1:21" s="24" customFormat="1" ht="12.75" hidden="1" outlineLevel="2">
      <c r="A113" s="23"/>
      <c r="B113" s="23">
        <v>48</v>
      </c>
      <c r="C113" s="146" t="s">
        <v>147</v>
      </c>
      <c r="D113" s="105">
        <v>1995</v>
      </c>
      <c r="E113" s="104" t="s">
        <v>51</v>
      </c>
      <c r="F113" s="106" t="s">
        <v>92</v>
      </c>
      <c r="G113" s="24" t="s">
        <v>11</v>
      </c>
      <c r="H113" s="25">
        <v>2.3</v>
      </c>
      <c r="I113" s="25">
        <v>8</v>
      </c>
      <c r="J113" s="25">
        <v>8.1</v>
      </c>
      <c r="K113" s="25">
        <v>8</v>
      </c>
      <c r="L113" s="25">
        <v>8.1</v>
      </c>
      <c r="M113" s="25">
        <f>(SUM(I113:L113)-MIN(I113:L113)-MAX(I113:L113))/2</f>
        <v>8.05</v>
      </c>
      <c r="N113" s="25">
        <v>0.7</v>
      </c>
      <c r="O113" s="26">
        <f>+H113+M113-N113</f>
        <v>9.650000000000002</v>
      </c>
      <c r="P113" s="27"/>
      <c r="Q113" s="27"/>
      <c r="R113" s="27"/>
      <c r="S113" s="27"/>
      <c r="T113" s="27"/>
      <c r="U113" s="27"/>
    </row>
    <row r="114" spans="1:21" s="24" customFormat="1" ht="12.75" hidden="1" outlineLevel="2">
      <c r="A114" s="23"/>
      <c r="B114" s="23">
        <v>48</v>
      </c>
      <c r="C114" s="146" t="s">
        <v>147</v>
      </c>
      <c r="D114" s="105">
        <v>1995</v>
      </c>
      <c r="E114" s="104" t="s">
        <v>51</v>
      </c>
      <c r="F114" s="106" t="s">
        <v>92</v>
      </c>
      <c r="G114" s="24" t="s">
        <v>12</v>
      </c>
      <c r="H114" s="25">
        <v>4</v>
      </c>
      <c r="I114" s="25">
        <v>7.7</v>
      </c>
      <c r="J114" s="25">
        <v>8</v>
      </c>
      <c r="K114" s="25">
        <v>7.8</v>
      </c>
      <c r="L114" s="25">
        <v>7.6</v>
      </c>
      <c r="M114" s="25">
        <f>(SUM(I114:L114)-MIN(I114:L114)-MAX(I114:L114))/2</f>
        <v>7.75</v>
      </c>
      <c r="N114" s="25"/>
      <c r="O114" s="26">
        <f>+H114+M114-N114</f>
        <v>11.75</v>
      </c>
      <c r="P114" s="27"/>
      <c r="Q114" s="27"/>
      <c r="R114" s="27"/>
      <c r="S114" s="27"/>
      <c r="T114" s="27"/>
      <c r="U114" s="27"/>
    </row>
    <row r="115" spans="1:15" s="24" customFormat="1" ht="12.75" hidden="1" outlineLevel="2">
      <c r="A115" s="23"/>
      <c r="B115" s="23">
        <v>48</v>
      </c>
      <c r="C115" s="146" t="s">
        <v>147</v>
      </c>
      <c r="D115" s="105">
        <v>1995</v>
      </c>
      <c r="E115" s="104" t="s">
        <v>51</v>
      </c>
      <c r="F115" s="106" t="s">
        <v>92</v>
      </c>
      <c r="G115" s="24" t="s">
        <v>13</v>
      </c>
      <c r="H115" s="25">
        <v>4</v>
      </c>
      <c r="I115" s="25">
        <v>7.3</v>
      </c>
      <c r="J115" s="25">
        <v>7.3</v>
      </c>
      <c r="K115" s="25">
        <v>7.5</v>
      </c>
      <c r="L115" s="25">
        <v>7.6</v>
      </c>
      <c r="M115" s="25">
        <f>(SUM(I115:L115)-MIN(I115:L115)-MAX(I115:L115))/2</f>
        <v>7.400000000000001</v>
      </c>
      <c r="N115" s="25"/>
      <c r="O115" s="26">
        <f>+H115+M115-N115</f>
        <v>11.400000000000002</v>
      </c>
    </row>
    <row r="116" spans="1:21" s="24" customFormat="1" ht="12.75" outlineLevel="1" collapsed="1">
      <c r="A116" s="23">
        <f>RANK(P112,P$17:P$306,0)</f>
        <v>20</v>
      </c>
      <c r="B116" s="23">
        <v>48</v>
      </c>
      <c r="C116" s="146" t="s">
        <v>147</v>
      </c>
      <c r="D116" s="105">
        <v>1995</v>
      </c>
      <c r="E116" s="104" t="s">
        <v>51</v>
      </c>
      <c r="F116" s="106" t="s">
        <v>92</v>
      </c>
      <c r="H116" s="28"/>
      <c r="I116" s="28"/>
      <c r="J116" s="28"/>
      <c r="K116" s="28"/>
      <c r="L116" s="28"/>
      <c r="M116" s="28"/>
      <c r="N116" s="28"/>
      <c r="O116" s="27"/>
      <c r="Q116" s="27">
        <f>SUBTOTAL(9,Q112:Q115)</f>
        <v>11.95</v>
      </c>
      <c r="R116" s="27">
        <f>SUBTOTAL(9,R112:R115)</f>
        <v>9.650000000000002</v>
      </c>
      <c r="S116" s="27">
        <f>SUBTOTAL(9,S112:S115)</f>
        <v>11.75</v>
      </c>
      <c r="T116" s="27">
        <f>SUBTOTAL(9,T112:T115)</f>
        <v>11.400000000000002</v>
      </c>
      <c r="U116" s="27">
        <f>SUBTOTAL(9,U112:U115)</f>
        <v>44.75</v>
      </c>
    </row>
    <row r="117" spans="1:21" s="24" customFormat="1" ht="12.75" hidden="1" outlineLevel="2">
      <c r="A117" s="23">
        <f>+A121</f>
        <v>21</v>
      </c>
      <c r="B117" s="23">
        <v>11</v>
      </c>
      <c r="C117" s="146" t="s">
        <v>114</v>
      </c>
      <c r="D117" s="105">
        <v>1997</v>
      </c>
      <c r="E117" s="104" t="s">
        <v>82</v>
      </c>
      <c r="F117" s="106" t="s">
        <v>83</v>
      </c>
      <c r="G117" s="24" t="s">
        <v>10</v>
      </c>
      <c r="H117" s="25">
        <v>2.4</v>
      </c>
      <c r="I117" s="25">
        <v>9.3</v>
      </c>
      <c r="J117" s="25">
        <v>9.4</v>
      </c>
      <c r="K117" s="25">
        <v>9</v>
      </c>
      <c r="L117" s="25">
        <v>9.2</v>
      </c>
      <c r="M117" s="25">
        <f>(SUM(I117:L117)-MIN(I117:L117)-MAX(I117:L117))/2</f>
        <v>9.250000000000004</v>
      </c>
      <c r="N117" s="25"/>
      <c r="O117" s="26">
        <f>+H117+M117-N117</f>
        <v>11.650000000000004</v>
      </c>
      <c r="P117" s="27">
        <f>+O117+O118+O119+O120</f>
        <v>44.7</v>
      </c>
      <c r="Q117" s="27">
        <f>+O117</f>
        <v>11.650000000000004</v>
      </c>
      <c r="R117" s="27">
        <f>+O118</f>
        <v>10.299999999999999</v>
      </c>
      <c r="S117" s="27">
        <f>+O119</f>
        <v>11.850000000000001</v>
      </c>
      <c r="T117" s="27">
        <f>+O120</f>
        <v>10.899999999999999</v>
      </c>
      <c r="U117" s="27">
        <f>+O117+O118+O119+O120</f>
        <v>44.7</v>
      </c>
    </row>
    <row r="118" spans="1:21" s="24" customFormat="1" ht="12.75" hidden="1" outlineLevel="2">
      <c r="A118" s="23"/>
      <c r="B118" s="23">
        <v>11</v>
      </c>
      <c r="C118" s="146" t="s">
        <v>114</v>
      </c>
      <c r="D118" s="105">
        <v>1997</v>
      </c>
      <c r="E118" s="104" t="s">
        <v>82</v>
      </c>
      <c r="F118" s="106" t="s">
        <v>83</v>
      </c>
      <c r="G118" s="24" t="s">
        <v>11</v>
      </c>
      <c r="H118" s="25">
        <v>2.2</v>
      </c>
      <c r="I118" s="25">
        <v>8.4</v>
      </c>
      <c r="J118" s="25">
        <v>8.7</v>
      </c>
      <c r="K118" s="25">
        <v>9</v>
      </c>
      <c r="L118" s="25">
        <v>8.7</v>
      </c>
      <c r="M118" s="25">
        <f>(SUM(I118:L118)-MIN(I118:L118)-MAX(I118:L118))/2</f>
        <v>8.7</v>
      </c>
      <c r="N118" s="25">
        <v>0.6</v>
      </c>
      <c r="O118" s="26">
        <f>+H118+M118-N118</f>
        <v>10.299999999999999</v>
      </c>
      <c r="P118" s="27"/>
      <c r="Q118" s="27"/>
      <c r="R118" s="27"/>
      <c r="S118" s="27"/>
      <c r="T118" s="27"/>
      <c r="U118" s="27"/>
    </row>
    <row r="119" spans="1:21" s="24" customFormat="1" ht="12.75" hidden="1" outlineLevel="2">
      <c r="A119" s="23"/>
      <c r="B119" s="23">
        <v>11</v>
      </c>
      <c r="C119" s="146" t="s">
        <v>114</v>
      </c>
      <c r="D119" s="105">
        <v>1997</v>
      </c>
      <c r="E119" s="104" t="s">
        <v>82</v>
      </c>
      <c r="F119" s="106" t="s">
        <v>83</v>
      </c>
      <c r="G119" s="24" t="s">
        <v>12</v>
      </c>
      <c r="H119" s="25">
        <v>3.8</v>
      </c>
      <c r="I119" s="25">
        <v>7.8</v>
      </c>
      <c r="J119" s="25">
        <v>8.3</v>
      </c>
      <c r="K119" s="25">
        <v>7.5</v>
      </c>
      <c r="L119" s="25">
        <v>8.3</v>
      </c>
      <c r="M119" s="25">
        <f>(SUM(I119:L119)-MIN(I119:L119)-MAX(I119:L119))/2</f>
        <v>8.05</v>
      </c>
      <c r="N119" s="25"/>
      <c r="O119" s="26">
        <f>+H119+M119-N119</f>
        <v>11.850000000000001</v>
      </c>
      <c r="P119" s="27"/>
      <c r="Q119" s="27"/>
      <c r="R119" s="27"/>
      <c r="S119" s="27"/>
      <c r="T119" s="27"/>
      <c r="U119" s="27"/>
    </row>
    <row r="120" spans="1:15" s="24" customFormat="1" ht="12.75" hidden="1" outlineLevel="2">
      <c r="A120" s="23"/>
      <c r="B120" s="23">
        <v>11</v>
      </c>
      <c r="C120" s="146" t="s">
        <v>114</v>
      </c>
      <c r="D120" s="105">
        <v>1997</v>
      </c>
      <c r="E120" s="104" t="s">
        <v>82</v>
      </c>
      <c r="F120" s="106" t="s">
        <v>83</v>
      </c>
      <c r="G120" s="24" t="s">
        <v>13</v>
      </c>
      <c r="H120" s="25">
        <v>3.5</v>
      </c>
      <c r="I120" s="25">
        <v>7.3</v>
      </c>
      <c r="J120" s="25">
        <v>7.9</v>
      </c>
      <c r="K120" s="25">
        <v>7.1</v>
      </c>
      <c r="L120" s="25">
        <v>7.5</v>
      </c>
      <c r="M120" s="25">
        <f>(SUM(I120:L120)-MIN(I120:L120)-MAX(I120:L120))/2</f>
        <v>7.399999999999998</v>
      </c>
      <c r="N120" s="25"/>
      <c r="O120" s="26">
        <f>+H120+M120-N120</f>
        <v>10.899999999999999</v>
      </c>
    </row>
    <row r="121" spans="1:21" s="24" customFormat="1" ht="12.75" outlineLevel="1" collapsed="1">
      <c r="A121" s="148">
        <f>RANK(P117,P$17:P$306,0)</f>
        <v>21</v>
      </c>
      <c r="B121" s="23">
        <v>11</v>
      </c>
      <c r="C121" s="146" t="s">
        <v>114</v>
      </c>
      <c r="D121" s="105">
        <v>1997</v>
      </c>
      <c r="E121" s="104" t="s">
        <v>82</v>
      </c>
      <c r="F121" s="106" t="s">
        <v>83</v>
      </c>
      <c r="H121" s="28"/>
      <c r="I121" s="28"/>
      <c r="J121" s="28"/>
      <c r="K121" s="28"/>
      <c r="L121" s="28"/>
      <c r="M121" s="28"/>
      <c r="N121" s="28"/>
      <c r="O121" s="27"/>
      <c r="Q121" s="27">
        <f>SUBTOTAL(9,Q117:Q120)</f>
        <v>11.650000000000004</v>
      </c>
      <c r="R121" s="27">
        <f>SUBTOTAL(9,R117:R120)</f>
        <v>10.299999999999999</v>
      </c>
      <c r="S121" s="27">
        <f>SUBTOTAL(9,S117:S120)</f>
        <v>11.850000000000001</v>
      </c>
      <c r="T121" s="27">
        <f>SUBTOTAL(9,T117:T120)</f>
        <v>10.899999999999999</v>
      </c>
      <c r="U121" s="27">
        <f>SUBTOTAL(9,U117:U120)</f>
        <v>44.7</v>
      </c>
    </row>
    <row r="122" spans="1:21" s="24" customFormat="1" ht="12.75" hidden="1" outlineLevel="2">
      <c r="A122" s="148">
        <f>+A126</f>
        <v>22</v>
      </c>
      <c r="B122" s="23">
        <v>43</v>
      </c>
      <c r="C122" s="146" t="s">
        <v>140</v>
      </c>
      <c r="D122" s="105">
        <v>1993</v>
      </c>
      <c r="E122" s="104" t="s">
        <v>141</v>
      </c>
      <c r="F122" s="106" t="s">
        <v>142</v>
      </c>
      <c r="G122" s="24" t="s">
        <v>10</v>
      </c>
      <c r="H122" s="25">
        <v>4.2</v>
      </c>
      <c r="I122" s="25">
        <v>8.2</v>
      </c>
      <c r="J122" s="25">
        <v>8.2</v>
      </c>
      <c r="K122" s="25">
        <v>8.3</v>
      </c>
      <c r="L122" s="25">
        <v>8.1</v>
      </c>
      <c r="M122" s="25">
        <f>(SUM(I122:L122)-MIN(I122:L122)-MAX(I122:L122))/2</f>
        <v>8.199999999999998</v>
      </c>
      <c r="N122" s="25"/>
      <c r="O122" s="26">
        <f>+H122+M122-N122</f>
        <v>12.399999999999999</v>
      </c>
      <c r="P122" s="27">
        <f>+O122+O123+O124+O125</f>
        <v>44.699999999999996</v>
      </c>
      <c r="Q122" s="27">
        <f>+O122</f>
        <v>12.399999999999999</v>
      </c>
      <c r="R122" s="27">
        <f>+O123</f>
        <v>10.8</v>
      </c>
      <c r="S122" s="27">
        <f>+O124</f>
        <v>10.599999999999998</v>
      </c>
      <c r="T122" s="27">
        <f>+O125</f>
        <v>10.9</v>
      </c>
      <c r="U122" s="27">
        <f>+O122+O123+O124+O125</f>
        <v>44.699999999999996</v>
      </c>
    </row>
    <row r="123" spans="1:21" s="24" customFormat="1" ht="12.75" hidden="1" outlineLevel="2">
      <c r="A123" s="148"/>
      <c r="B123" s="23">
        <v>43</v>
      </c>
      <c r="C123" s="146" t="s">
        <v>140</v>
      </c>
      <c r="D123" s="105">
        <v>1993</v>
      </c>
      <c r="E123" s="104" t="s">
        <v>141</v>
      </c>
      <c r="F123" s="106" t="s">
        <v>142</v>
      </c>
      <c r="G123" s="24" t="s">
        <v>11</v>
      </c>
      <c r="H123" s="25">
        <v>3</v>
      </c>
      <c r="I123" s="25">
        <v>8.2</v>
      </c>
      <c r="J123" s="25">
        <v>8.5</v>
      </c>
      <c r="K123" s="25">
        <v>8.4</v>
      </c>
      <c r="L123" s="25">
        <v>8.4</v>
      </c>
      <c r="M123" s="25">
        <f>(SUM(I123:L123)-MIN(I123:L123)-MAX(I123:L123))/2</f>
        <v>8.4</v>
      </c>
      <c r="N123" s="25">
        <v>0.6</v>
      </c>
      <c r="O123" s="26">
        <f>+H123+M123-N123</f>
        <v>10.8</v>
      </c>
      <c r="P123" s="27"/>
      <c r="Q123" s="27"/>
      <c r="R123" s="27"/>
      <c r="S123" s="27"/>
      <c r="T123" s="27"/>
      <c r="U123" s="27"/>
    </row>
    <row r="124" spans="1:21" s="24" customFormat="1" ht="12.75" hidden="1" outlineLevel="2">
      <c r="A124" s="148"/>
      <c r="B124" s="23">
        <v>43</v>
      </c>
      <c r="C124" s="146" t="s">
        <v>140</v>
      </c>
      <c r="D124" s="105">
        <v>1993</v>
      </c>
      <c r="E124" s="104" t="s">
        <v>141</v>
      </c>
      <c r="F124" s="106" t="s">
        <v>142</v>
      </c>
      <c r="G124" s="24" t="s">
        <v>12</v>
      </c>
      <c r="H124" s="25">
        <v>4.4</v>
      </c>
      <c r="I124" s="25">
        <v>6.2</v>
      </c>
      <c r="J124" s="25">
        <v>6.2</v>
      </c>
      <c r="K124" s="25">
        <v>6.1</v>
      </c>
      <c r="L124" s="25">
        <v>6.4</v>
      </c>
      <c r="M124" s="25">
        <f>(SUM(I124:L124)-MIN(I124:L124)-MAX(I124:L124))/2</f>
        <v>6.199999999999998</v>
      </c>
      <c r="N124" s="25"/>
      <c r="O124" s="26">
        <f>+H124+M124-N124</f>
        <v>10.599999999999998</v>
      </c>
      <c r="P124" s="27"/>
      <c r="Q124" s="27"/>
      <c r="R124" s="27"/>
      <c r="S124" s="27"/>
      <c r="T124" s="27"/>
      <c r="U124" s="27"/>
    </row>
    <row r="125" spans="1:15" s="24" customFormat="1" ht="12.75" hidden="1" outlineLevel="2">
      <c r="A125" s="148"/>
      <c r="B125" s="23">
        <v>43</v>
      </c>
      <c r="C125" s="146" t="s">
        <v>140</v>
      </c>
      <c r="D125" s="105">
        <v>1993</v>
      </c>
      <c r="E125" s="104" t="s">
        <v>141</v>
      </c>
      <c r="F125" s="106" t="s">
        <v>142</v>
      </c>
      <c r="G125" s="24" t="s">
        <v>13</v>
      </c>
      <c r="H125" s="25">
        <v>4.5</v>
      </c>
      <c r="I125" s="25">
        <v>6.8</v>
      </c>
      <c r="J125" s="25">
        <v>6.5</v>
      </c>
      <c r="K125" s="25">
        <v>6.3</v>
      </c>
      <c r="L125" s="25">
        <v>6.5</v>
      </c>
      <c r="M125" s="25">
        <f>(SUM(I125:L125)-MIN(I125:L125)-MAX(I125:L125))/2</f>
        <v>6.5</v>
      </c>
      <c r="N125" s="25">
        <v>0.1</v>
      </c>
      <c r="O125" s="26">
        <f>+H125+M125-N125</f>
        <v>10.9</v>
      </c>
    </row>
    <row r="126" spans="1:21" s="24" customFormat="1" ht="12.75" outlineLevel="1" collapsed="1">
      <c r="A126" s="148">
        <f>RANK(P122,P$17:P$306,0)</f>
        <v>22</v>
      </c>
      <c r="B126" s="23">
        <v>43</v>
      </c>
      <c r="C126" s="146" t="s">
        <v>140</v>
      </c>
      <c r="D126" s="105">
        <v>1993</v>
      </c>
      <c r="E126" s="104" t="s">
        <v>141</v>
      </c>
      <c r="F126" s="106" t="s">
        <v>142</v>
      </c>
      <c r="H126" s="28"/>
      <c r="I126" s="28"/>
      <c r="J126" s="28"/>
      <c r="K126" s="28"/>
      <c r="L126" s="28"/>
      <c r="M126" s="28"/>
      <c r="N126" s="28"/>
      <c r="O126" s="27"/>
      <c r="Q126" s="27">
        <f>SUBTOTAL(9,Q122:Q125)</f>
        <v>12.399999999999999</v>
      </c>
      <c r="R126" s="27">
        <f>SUBTOTAL(9,R122:R125)</f>
        <v>10.8</v>
      </c>
      <c r="S126" s="27">
        <f>SUBTOTAL(9,S122:S125)</f>
        <v>10.599999999999998</v>
      </c>
      <c r="T126" s="27">
        <f>SUBTOTAL(9,T122:T125)</f>
        <v>10.9</v>
      </c>
      <c r="U126" s="27">
        <f>SUBTOTAL(9,U122:U125)</f>
        <v>44.699999999999996</v>
      </c>
    </row>
    <row r="127" spans="1:21" s="24" customFormat="1" ht="12.75" hidden="1" outlineLevel="2">
      <c r="A127" s="148">
        <f>+A131</f>
        <v>23</v>
      </c>
      <c r="B127" s="23">
        <v>52</v>
      </c>
      <c r="C127" s="146" t="s">
        <v>97</v>
      </c>
      <c r="D127" s="105">
        <v>1995</v>
      </c>
      <c r="E127" s="104" t="s">
        <v>153</v>
      </c>
      <c r="F127" s="106" t="s">
        <v>96</v>
      </c>
      <c r="G127" s="24" t="s">
        <v>10</v>
      </c>
      <c r="H127" s="25">
        <v>4.2</v>
      </c>
      <c r="I127" s="25">
        <v>8.4</v>
      </c>
      <c r="J127" s="25">
        <v>8.6</v>
      </c>
      <c r="K127" s="25">
        <v>8.4</v>
      </c>
      <c r="L127" s="25">
        <v>8.4</v>
      </c>
      <c r="M127" s="25">
        <f>(SUM(I127:L127)-MIN(I127:L127)-MAX(I127:L127))/2</f>
        <v>8.399999999999999</v>
      </c>
      <c r="N127" s="25"/>
      <c r="O127" s="26">
        <f>+H127+M127-N127</f>
        <v>12.599999999999998</v>
      </c>
      <c r="P127" s="27">
        <f>+O127+O128+O129+O130</f>
        <v>44.55</v>
      </c>
      <c r="Q127" s="27">
        <f>+O127</f>
        <v>12.599999999999998</v>
      </c>
      <c r="R127" s="27">
        <f>+O128</f>
        <v>8.65</v>
      </c>
      <c r="S127" s="27">
        <f>+O129</f>
        <v>11.349999999999998</v>
      </c>
      <c r="T127" s="27">
        <f>+O130</f>
        <v>11.95</v>
      </c>
      <c r="U127" s="27">
        <f>+O127+O128+O129+O130</f>
        <v>44.55</v>
      </c>
    </row>
    <row r="128" spans="1:21" s="24" customFormat="1" ht="12.75" hidden="1" outlineLevel="2">
      <c r="A128" s="148"/>
      <c r="B128" s="23">
        <v>52</v>
      </c>
      <c r="C128" s="146" t="s">
        <v>97</v>
      </c>
      <c r="D128" s="105">
        <v>1995</v>
      </c>
      <c r="E128" s="104" t="s">
        <v>153</v>
      </c>
      <c r="F128" s="106" t="s">
        <v>96</v>
      </c>
      <c r="G128" s="24" t="s">
        <v>11</v>
      </c>
      <c r="H128" s="25">
        <v>2</v>
      </c>
      <c r="I128" s="25">
        <v>7.2</v>
      </c>
      <c r="J128" s="25">
        <v>7.7</v>
      </c>
      <c r="K128" s="25">
        <v>7.5</v>
      </c>
      <c r="L128" s="25">
        <v>7.2</v>
      </c>
      <c r="M128" s="25">
        <f>(SUM(I128:L128)-MIN(I128:L128)-MAX(I128:L128))/2</f>
        <v>7.35</v>
      </c>
      <c r="N128" s="25">
        <v>0.7</v>
      </c>
      <c r="O128" s="26">
        <f>+H128+M128-N128</f>
        <v>8.65</v>
      </c>
      <c r="P128" s="27"/>
      <c r="Q128" s="27"/>
      <c r="R128" s="27"/>
      <c r="S128" s="27"/>
      <c r="T128" s="27"/>
      <c r="U128" s="27"/>
    </row>
    <row r="129" spans="1:21" s="24" customFormat="1" ht="12.75" hidden="1" outlineLevel="2">
      <c r="A129" s="148"/>
      <c r="B129" s="23">
        <v>52</v>
      </c>
      <c r="C129" s="146" t="s">
        <v>97</v>
      </c>
      <c r="D129" s="105">
        <v>1995</v>
      </c>
      <c r="E129" s="104" t="s">
        <v>153</v>
      </c>
      <c r="F129" s="106" t="s">
        <v>96</v>
      </c>
      <c r="G129" s="24" t="s">
        <v>12</v>
      </c>
      <c r="H129" s="25">
        <v>3.2</v>
      </c>
      <c r="I129" s="25">
        <v>8.3</v>
      </c>
      <c r="J129" s="25">
        <v>8</v>
      </c>
      <c r="K129" s="25">
        <v>8.1</v>
      </c>
      <c r="L129" s="25">
        <v>8.2</v>
      </c>
      <c r="M129" s="25">
        <f>(SUM(I129:L129)-MIN(I129:L129)-MAX(I129:L129))/2</f>
        <v>8.149999999999997</v>
      </c>
      <c r="N129" s="25"/>
      <c r="O129" s="26">
        <f>+H129+M129-N129</f>
        <v>11.349999999999998</v>
      </c>
      <c r="P129" s="27"/>
      <c r="Q129" s="27"/>
      <c r="R129" s="27"/>
      <c r="S129" s="27"/>
      <c r="T129" s="27"/>
      <c r="U129" s="27"/>
    </row>
    <row r="130" spans="1:15" s="24" customFormat="1" ht="12.75" hidden="1" outlineLevel="2">
      <c r="A130" s="148"/>
      <c r="B130" s="23">
        <v>52</v>
      </c>
      <c r="C130" s="146" t="s">
        <v>97</v>
      </c>
      <c r="D130" s="105">
        <v>1995</v>
      </c>
      <c r="E130" s="104" t="s">
        <v>153</v>
      </c>
      <c r="F130" s="106" t="s">
        <v>96</v>
      </c>
      <c r="G130" s="24" t="s">
        <v>13</v>
      </c>
      <c r="H130" s="25">
        <v>3.5</v>
      </c>
      <c r="I130" s="25">
        <v>8.8</v>
      </c>
      <c r="J130" s="25">
        <v>8.3</v>
      </c>
      <c r="K130" s="25">
        <v>8.4</v>
      </c>
      <c r="L130" s="25">
        <v>8.5</v>
      </c>
      <c r="M130" s="25">
        <f>(SUM(I130:L130)-MIN(I130:L130)-MAX(I130:L130))/2</f>
        <v>8.45</v>
      </c>
      <c r="N130" s="25"/>
      <c r="O130" s="26">
        <f>+H130+M130-N130</f>
        <v>11.95</v>
      </c>
    </row>
    <row r="131" spans="1:21" s="24" customFormat="1" ht="12.75" outlineLevel="1" collapsed="1">
      <c r="A131" s="148">
        <f>RANK(P127,P$17:P$306,0)</f>
        <v>23</v>
      </c>
      <c r="B131" s="23">
        <v>52</v>
      </c>
      <c r="C131" s="146" t="s">
        <v>97</v>
      </c>
      <c r="D131" s="105">
        <v>1995</v>
      </c>
      <c r="E131" s="104" t="s">
        <v>153</v>
      </c>
      <c r="F131" s="106" t="s">
        <v>96</v>
      </c>
      <c r="H131" s="28"/>
      <c r="I131" s="28"/>
      <c r="J131" s="28"/>
      <c r="K131" s="28"/>
      <c r="L131" s="28"/>
      <c r="M131" s="28"/>
      <c r="N131" s="28"/>
      <c r="O131" s="27"/>
      <c r="Q131" s="27">
        <f>SUBTOTAL(9,Q127:Q130)</f>
        <v>12.599999999999998</v>
      </c>
      <c r="R131" s="27">
        <f>SUBTOTAL(9,R127:R130)</f>
        <v>8.65</v>
      </c>
      <c r="S131" s="27">
        <f>SUBTOTAL(9,S127:S130)</f>
        <v>11.349999999999998</v>
      </c>
      <c r="T131" s="27">
        <f>SUBTOTAL(9,T127:T130)</f>
        <v>11.95</v>
      </c>
      <c r="U131" s="27">
        <f>SUBTOTAL(9,U127:U130)</f>
        <v>44.55</v>
      </c>
    </row>
    <row r="132" spans="1:21" s="24" customFormat="1" ht="12.75" hidden="1" outlineLevel="2">
      <c r="A132" s="23">
        <f>+A136</f>
        <v>24</v>
      </c>
      <c r="B132" s="23">
        <v>25</v>
      </c>
      <c r="C132" s="146" t="s">
        <v>120</v>
      </c>
      <c r="D132" s="105">
        <v>1994</v>
      </c>
      <c r="E132" s="104" t="s">
        <v>121</v>
      </c>
      <c r="F132" s="106" t="s">
        <v>83</v>
      </c>
      <c r="G132" s="24" t="s">
        <v>10</v>
      </c>
      <c r="H132" s="25">
        <v>4.2</v>
      </c>
      <c r="I132" s="25">
        <v>8.5</v>
      </c>
      <c r="J132" s="25">
        <v>8.5</v>
      </c>
      <c r="K132" s="25">
        <v>8.3</v>
      </c>
      <c r="L132" s="25">
        <v>8.1</v>
      </c>
      <c r="M132" s="25">
        <f>(SUM(I132:L132)-MIN(I132:L132)-MAX(I132:L132))/2</f>
        <v>8.399999999999999</v>
      </c>
      <c r="N132" s="25"/>
      <c r="O132" s="26">
        <f>+H132+M132-N132</f>
        <v>12.599999999999998</v>
      </c>
      <c r="P132" s="27">
        <f>+O132+O133+O134+O135</f>
        <v>44.5</v>
      </c>
      <c r="Q132" s="27">
        <f>+O132</f>
        <v>12.599999999999998</v>
      </c>
      <c r="R132" s="27">
        <f>+O133</f>
        <v>11.75</v>
      </c>
      <c r="S132" s="27">
        <f>+O134</f>
        <v>9.55</v>
      </c>
      <c r="T132" s="27">
        <f>+O135</f>
        <v>10.6</v>
      </c>
      <c r="U132" s="27">
        <f>+O132+O133+O134+O135</f>
        <v>44.5</v>
      </c>
    </row>
    <row r="133" spans="1:21" s="24" customFormat="1" ht="12.75" hidden="1" outlineLevel="2">
      <c r="A133" s="23"/>
      <c r="B133" s="23">
        <v>25</v>
      </c>
      <c r="C133" s="146" t="s">
        <v>120</v>
      </c>
      <c r="D133" s="105">
        <v>1994</v>
      </c>
      <c r="E133" s="104" t="s">
        <v>121</v>
      </c>
      <c r="F133" s="106" t="s">
        <v>83</v>
      </c>
      <c r="G133" s="24" t="s">
        <v>11</v>
      </c>
      <c r="H133" s="25">
        <v>3.3</v>
      </c>
      <c r="I133" s="25">
        <v>8.4</v>
      </c>
      <c r="J133" s="25">
        <v>8.5</v>
      </c>
      <c r="K133" s="25">
        <v>8.4</v>
      </c>
      <c r="L133" s="25">
        <v>8.5</v>
      </c>
      <c r="M133" s="25">
        <f>(SUM(I133:L133)-MIN(I133:L133)-MAX(I133:L133))/2</f>
        <v>8.45</v>
      </c>
      <c r="N133" s="25"/>
      <c r="O133" s="26">
        <f>+H133+M133-N133</f>
        <v>11.75</v>
      </c>
      <c r="P133" s="27"/>
      <c r="Q133" s="27"/>
      <c r="R133" s="27"/>
      <c r="S133" s="27"/>
      <c r="T133" s="27"/>
      <c r="U133" s="27"/>
    </row>
    <row r="134" spans="1:21" s="24" customFormat="1" ht="12.75" hidden="1" outlineLevel="2">
      <c r="A134" s="23"/>
      <c r="B134" s="23">
        <v>25</v>
      </c>
      <c r="C134" s="146" t="s">
        <v>120</v>
      </c>
      <c r="D134" s="105">
        <v>1994</v>
      </c>
      <c r="E134" s="104" t="s">
        <v>121</v>
      </c>
      <c r="F134" s="106" t="s">
        <v>83</v>
      </c>
      <c r="G134" s="24" t="s">
        <v>12</v>
      </c>
      <c r="H134" s="25">
        <v>3.1</v>
      </c>
      <c r="I134" s="25">
        <v>6.2</v>
      </c>
      <c r="J134" s="25">
        <v>6.9</v>
      </c>
      <c r="K134" s="25">
        <v>6.3</v>
      </c>
      <c r="L134" s="25">
        <v>6.6</v>
      </c>
      <c r="M134" s="25">
        <f>(SUM(I134:L134)-MIN(I134:L134)-MAX(I134:L134))/2</f>
        <v>6.45</v>
      </c>
      <c r="N134" s="25"/>
      <c r="O134" s="26">
        <f>+H134+M134-N134</f>
        <v>9.55</v>
      </c>
      <c r="P134" s="27"/>
      <c r="Q134" s="27"/>
      <c r="R134" s="27"/>
      <c r="S134" s="27"/>
      <c r="T134" s="27"/>
      <c r="U134" s="27"/>
    </row>
    <row r="135" spans="1:15" s="24" customFormat="1" ht="12.75" hidden="1" outlineLevel="2">
      <c r="A135" s="23"/>
      <c r="B135" s="23">
        <v>25</v>
      </c>
      <c r="C135" s="146" t="s">
        <v>120</v>
      </c>
      <c r="D135" s="105">
        <v>1994</v>
      </c>
      <c r="E135" s="104" t="s">
        <v>121</v>
      </c>
      <c r="F135" s="106" t="s">
        <v>83</v>
      </c>
      <c r="G135" s="24" t="s">
        <v>13</v>
      </c>
      <c r="H135" s="25">
        <v>3</v>
      </c>
      <c r="I135" s="25">
        <v>7.6</v>
      </c>
      <c r="J135" s="25">
        <v>8.2</v>
      </c>
      <c r="K135" s="25">
        <v>7.5</v>
      </c>
      <c r="L135" s="25">
        <v>7.6</v>
      </c>
      <c r="M135" s="25">
        <f>(SUM(I135:L135)-MIN(I135:L135)-MAX(I135:L135))/2</f>
        <v>7.6</v>
      </c>
      <c r="N135" s="25"/>
      <c r="O135" s="26">
        <f>+H135+M135-N135</f>
        <v>10.6</v>
      </c>
    </row>
    <row r="136" spans="1:21" s="24" customFormat="1" ht="12.75" outlineLevel="1" collapsed="1">
      <c r="A136" s="23">
        <f>RANK(P132,P$17:P$306,0)</f>
        <v>24</v>
      </c>
      <c r="B136" s="23">
        <v>25</v>
      </c>
      <c r="C136" s="146" t="s">
        <v>120</v>
      </c>
      <c r="D136" s="105">
        <v>1994</v>
      </c>
      <c r="E136" s="104" t="s">
        <v>121</v>
      </c>
      <c r="F136" s="106" t="s">
        <v>83</v>
      </c>
      <c r="H136" s="28"/>
      <c r="I136" s="28"/>
      <c r="J136" s="28"/>
      <c r="K136" s="28"/>
      <c r="L136" s="28"/>
      <c r="M136" s="28"/>
      <c r="N136" s="28"/>
      <c r="O136" s="27"/>
      <c r="Q136" s="27">
        <f>SUBTOTAL(9,Q132:Q135)</f>
        <v>12.599999999999998</v>
      </c>
      <c r="R136" s="27">
        <f>SUBTOTAL(9,R132:R135)</f>
        <v>11.75</v>
      </c>
      <c r="S136" s="27">
        <f>SUBTOTAL(9,S132:S135)</f>
        <v>9.55</v>
      </c>
      <c r="T136" s="27">
        <f>SUBTOTAL(9,T132:T135)</f>
        <v>10.6</v>
      </c>
      <c r="U136" s="27">
        <f>SUBTOTAL(9,U132:U135)</f>
        <v>44.5</v>
      </c>
    </row>
    <row r="137" spans="1:21" s="24" customFormat="1" ht="12.75" hidden="1" outlineLevel="2">
      <c r="A137" s="23">
        <f>+A141</f>
        <v>25</v>
      </c>
      <c r="B137" s="23">
        <v>3</v>
      </c>
      <c r="C137" s="146" t="s">
        <v>76</v>
      </c>
      <c r="D137" s="105">
        <v>1994</v>
      </c>
      <c r="E137" s="104" t="s">
        <v>107</v>
      </c>
      <c r="F137" s="106" t="s">
        <v>75</v>
      </c>
      <c r="G137" s="24" t="s">
        <v>10</v>
      </c>
      <c r="H137" s="25">
        <v>4.2</v>
      </c>
      <c r="I137" s="25">
        <v>7.8</v>
      </c>
      <c r="J137" s="25">
        <v>7.9</v>
      </c>
      <c r="K137" s="25">
        <v>7.5</v>
      </c>
      <c r="L137" s="25">
        <v>7.6</v>
      </c>
      <c r="M137" s="25">
        <f>(SUM(I137:L137)-MIN(I137:L137)-MAX(I137:L137))/2</f>
        <v>7.699999999999998</v>
      </c>
      <c r="N137" s="25"/>
      <c r="O137" s="26">
        <f>+H137+M137-N137</f>
        <v>11.899999999999999</v>
      </c>
      <c r="P137" s="27">
        <f>+O137+O138+O139+O140</f>
        <v>44.4</v>
      </c>
      <c r="Q137" s="27">
        <f>+O137</f>
        <v>11.899999999999999</v>
      </c>
      <c r="R137" s="27">
        <f>+O138</f>
        <v>9.25</v>
      </c>
      <c r="S137" s="27">
        <f>+O139</f>
        <v>12.049999999999999</v>
      </c>
      <c r="T137" s="27">
        <f>+O140</f>
        <v>11.200000000000001</v>
      </c>
      <c r="U137" s="27">
        <f>+O137+O138+O139+O140</f>
        <v>44.4</v>
      </c>
    </row>
    <row r="138" spans="1:21" s="24" customFormat="1" ht="12.75" hidden="1" outlineLevel="2">
      <c r="A138" s="23"/>
      <c r="B138" s="23">
        <v>3</v>
      </c>
      <c r="C138" s="146" t="s">
        <v>76</v>
      </c>
      <c r="D138" s="105">
        <v>1994</v>
      </c>
      <c r="E138" s="104" t="s">
        <v>107</v>
      </c>
      <c r="F138" s="106" t="s">
        <v>75</v>
      </c>
      <c r="G138" s="24" t="s">
        <v>11</v>
      </c>
      <c r="H138" s="25">
        <v>3</v>
      </c>
      <c r="I138" s="25">
        <v>6.7</v>
      </c>
      <c r="J138" s="25">
        <v>7.2</v>
      </c>
      <c r="K138" s="25">
        <v>7</v>
      </c>
      <c r="L138" s="25">
        <v>6.2</v>
      </c>
      <c r="M138" s="25">
        <f>(SUM(I138:L138)-MIN(I138:L138)-MAX(I138:L138))/2</f>
        <v>6.85</v>
      </c>
      <c r="N138" s="25">
        <v>0.6</v>
      </c>
      <c r="O138" s="26">
        <f>+H138+M138-N138</f>
        <v>9.25</v>
      </c>
      <c r="P138" s="27"/>
      <c r="Q138" s="27"/>
      <c r="R138" s="27"/>
      <c r="S138" s="27"/>
      <c r="T138" s="27"/>
      <c r="U138" s="27"/>
    </row>
    <row r="139" spans="1:21" s="24" customFormat="1" ht="12.75" hidden="1" outlineLevel="2">
      <c r="A139" s="23"/>
      <c r="B139" s="23">
        <v>3</v>
      </c>
      <c r="C139" s="146" t="s">
        <v>76</v>
      </c>
      <c r="D139" s="105">
        <v>1994</v>
      </c>
      <c r="E139" s="104" t="s">
        <v>107</v>
      </c>
      <c r="F139" s="106" t="s">
        <v>75</v>
      </c>
      <c r="G139" s="24" t="s">
        <v>12</v>
      </c>
      <c r="H139" s="25">
        <v>4.1</v>
      </c>
      <c r="I139" s="25">
        <v>7.9</v>
      </c>
      <c r="J139" s="25">
        <v>8</v>
      </c>
      <c r="K139" s="25">
        <v>7.8</v>
      </c>
      <c r="L139" s="25">
        <v>8</v>
      </c>
      <c r="M139" s="25">
        <f>(SUM(I139:L139)-MIN(I139:L139)-MAX(I139:L139))/2</f>
        <v>7.949999999999999</v>
      </c>
      <c r="N139" s="25"/>
      <c r="O139" s="26">
        <f>+H139+M139-N139</f>
        <v>12.049999999999999</v>
      </c>
      <c r="P139" s="27"/>
      <c r="Q139" s="27"/>
      <c r="R139" s="27"/>
      <c r="S139" s="27"/>
      <c r="T139" s="27"/>
      <c r="U139" s="27"/>
    </row>
    <row r="140" spans="1:15" s="24" customFormat="1" ht="12.75" hidden="1" outlineLevel="2">
      <c r="A140" s="23"/>
      <c r="B140" s="23">
        <v>3</v>
      </c>
      <c r="C140" s="146" t="s">
        <v>76</v>
      </c>
      <c r="D140" s="105">
        <v>1994</v>
      </c>
      <c r="E140" s="104" t="s">
        <v>107</v>
      </c>
      <c r="F140" s="106" t="s">
        <v>75</v>
      </c>
      <c r="G140" s="24" t="s">
        <v>13</v>
      </c>
      <c r="H140" s="25">
        <v>3.8</v>
      </c>
      <c r="I140" s="25">
        <v>7.6</v>
      </c>
      <c r="J140" s="25">
        <v>7.2</v>
      </c>
      <c r="K140" s="25">
        <v>7.4</v>
      </c>
      <c r="L140" s="25">
        <v>7.4</v>
      </c>
      <c r="M140" s="25">
        <f>(SUM(I140:L140)-MIN(I140:L140)-MAX(I140:L140))/2</f>
        <v>7.400000000000001</v>
      </c>
      <c r="N140" s="25"/>
      <c r="O140" s="26">
        <f>+H140+M140-N140</f>
        <v>11.200000000000001</v>
      </c>
    </row>
    <row r="141" spans="1:21" s="24" customFormat="1" ht="12.75" outlineLevel="1" collapsed="1">
      <c r="A141" s="23">
        <f>RANK(P137,P$17:P$306,0)</f>
        <v>25</v>
      </c>
      <c r="B141" s="23">
        <v>3</v>
      </c>
      <c r="C141" s="146" t="s">
        <v>76</v>
      </c>
      <c r="D141" s="105">
        <v>1994</v>
      </c>
      <c r="E141" s="104" t="s">
        <v>107</v>
      </c>
      <c r="F141" s="106" t="s">
        <v>75</v>
      </c>
      <c r="H141" s="28"/>
      <c r="I141" s="28"/>
      <c r="J141" s="28"/>
      <c r="K141" s="28"/>
      <c r="L141" s="28"/>
      <c r="M141" s="28"/>
      <c r="N141" s="28"/>
      <c r="O141" s="27"/>
      <c r="Q141" s="27">
        <f>SUBTOTAL(9,Q137:Q140)</f>
        <v>11.899999999999999</v>
      </c>
      <c r="R141" s="27">
        <f>SUBTOTAL(9,R137:R140)</f>
        <v>9.25</v>
      </c>
      <c r="S141" s="27">
        <f>SUBTOTAL(9,S137:S140)</f>
        <v>12.049999999999999</v>
      </c>
      <c r="T141" s="27">
        <f>SUBTOTAL(9,T137:T140)</f>
        <v>11.200000000000001</v>
      </c>
      <c r="U141" s="27">
        <f>SUBTOTAL(9,U137:U140)</f>
        <v>44.4</v>
      </c>
    </row>
    <row r="142" spans="1:21" s="24" customFormat="1" ht="12.75" hidden="1" outlineLevel="2">
      <c r="A142" s="23">
        <f>+A146</f>
        <v>26</v>
      </c>
      <c r="B142" s="23">
        <v>39</v>
      </c>
      <c r="C142" s="146" t="s">
        <v>135</v>
      </c>
      <c r="D142" s="105">
        <v>1994</v>
      </c>
      <c r="E142" s="104" t="s">
        <v>133</v>
      </c>
      <c r="F142" s="106" t="s">
        <v>90</v>
      </c>
      <c r="G142" s="24" t="s">
        <v>10</v>
      </c>
      <c r="H142" s="25">
        <v>4.2</v>
      </c>
      <c r="I142" s="25">
        <v>8.4</v>
      </c>
      <c r="J142" s="25">
        <v>8.4</v>
      </c>
      <c r="K142" s="25">
        <v>8</v>
      </c>
      <c r="L142" s="25">
        <v>8.3</v>
      </c>
      <c r="M142" s="25">
        <f>(SUM(I142:L142)-MIN(I142:L142)-MAX(I142:L142))/2</f>
        <v>8.350000000000001</v>
      </c>
      <c r="N142" s="25"/>
      <c r="O142" s="26">
        <f>+H142+M142-N142</f>
        <v>12.55</v>
      </c>
      <c r="P142" s="27">
        <f>+O142+O143+O144+O145</f>
        <v>44.1</v>
      </c>
      <c r="Q142" s="27">
        <f>+O142</f>
        <v>12.55</v>
      </c>
      <c r="R142" s="27">
        <f>+O143</f>
        <v>9.7</v>
      </c>
      <c r="S142" s="27">
        <f>+O144</f>
        <v>10.399999999999999</v>
      </c>
      <c r="T142" s="27">
        <f>+O145</f>
        <v>11.450000000000001</v>
      </c>
      <c r="U142" s="27">
        <f>+O142+O143+O144+O145</f>
        <v>44.1</v>
      </c>
    </row>
    <row r="143" spans="1:21" s="24" customFormat="1" ht="12.75" hidden="1" outlineLevel="2">
      <c r="A143" s="23"/>
      <c r="B143" s="23">
        <v>39</v>
      </c>
      <c r="C143" s="146" t="s">
        <v>135</v>
      </c>
      <c r="D143" s="105">
        <v>1994</v>
      </c>
      <c r="E143" s="104" t="s">
        <v>133</v>
      </c>
      <c r="F143" s="106" t="s">
        <v>90</v>
      </c>
      <c r="G143" s="24" t="s">
        <v>11</v>
      </c>
      <c r="H143" s="25">
        <v>2.4</v>
      </c>
      <c r="I143" s="25">
        <v>7.9</v>
      </c>
      <c r="J143" s="25">
        <v>8.1</v>
      </c>
      <c r="K143" s="25">
        <v>7.5</v>
      </c>
      <c r="L143" s="25">
        <v>7.9</v>
      </c>
      <c r="M143" s="25">
        <f>(SUM(I143:L143)-MIN(I143:L143)-MAX(I143:L143))/2</f>
        <v>7.8999999999999995</v>
      </c>
      <c r="N143" s="25">
        <v>0.6</v>
      </c>
      <c r="O143" s="26">
        <f>+H143+M143-N143</f>
        <v>9.7</v>
      </c>
      <c r="P143" s="27"/>
      <c r="Q143" s="27"/>
      <c r="R143" s="27"/>
      <c r="S143" s="27"/>
      <c r="T143" s="27"/>
      <c r="U143" s="27"/>
    </row>
    <row r="144" spans="1:21" s="24" customFormat="1" ht="12.75" hidden="1" outlineLevel="2">
      <c r="A144" s="23"/>
      <c r="B144" s="23">
        <v>39</v>
      </c>
      <c r="C144" s="146" t="s">
        <v>135</v>
      </c>
      <c r="D144" s="105">
        <v>1994</v>
      </c>
      <c r="E144" s="104" t="s">
        <v>133</v>
      </c>
      <c r="F144" s="106" t="s">
        <v>90</v>
      </c>
      <c r="G144" s="24" t="s">
        <v>12</v>
      </c>
      <c r="H144" s="25">
        <v>4.3</v>
      </c>
      <c r="I144" s="25">
        <v>6.2</v>
      </c>
      <c r="J144" s="25">
        <v>6.5</v>
      </c>
      <c r="K144" s="25">
        <v>6</v>
      </c>
      <c r="L144" s="25">
        <v>6</v>
      </c>
      <c r="M144" s="25">
        <f>(SUM(I144:L144)-MIN(I144:L144)-MAX(I144:L144))/2</f>
        <v>6.1</v>
      </c>
      <c r="N144" s="25"/>
      <c r="O144" s="26">
        <f>+H144+M144-N144</f>
        <v>10.399999999999999</v>
      </c>
      <c r="P144" s="27"/>
      <c r="Q144" s="27"/>
      <c r="R144" s="27"/>
      <c r="S144" s="27"/>
      <c r="T144" s="27"/>
      <c r="U144" s="27"/>
    </row>
    <row r="145" spans="1:15" s="24" customFormat="1" ht="12.75" hidden="1" outlineLevel="2">
      <c r="A145" s="23"/>
      <c r="B145" s="23">
        <v>39</v>
      </c>
      <c r="C145" s="146" t="s">
        <v>135</v>
      </c>
      <c r="D145" s="105">
        <v>1994</v>
      </c>
      <c r="E145" s="104" t="s">
        <v>133</v>
      </c>
      <c r="F145" s="106" t="s">
        <v>90</v>
      </c>
      <c r="G145" s="24" t="s">
        <v>13</v>
      </c>
      <c r="H145" s="25">
        <v>3.5</v>
      </c>
      <c r="I145" s="25">
        <v>8</v>
      </c>
      <c r="J145" s="25">
        <v>8.2</v>
      </c>
      <c r="K145" s="25">
        <v>7.9</v>
      </c>
      <c r="L145" s="25">
        <v>7.7</v>
      </c>
      <c r="M145" s="25">
        <f>(SUM(I145:L145)-MIN(I145:L145)-MAX(I145:L145))/2</f>
        <v>7.950000000000001</v>
      </c>
      <c r="N145" s="25"/>
      <c r="O145" s="26">
        <f>+H145+M145-N145</f>
        <v>11.450000000000001</v>
      </c>
    </row>
    <row r="146" spans="1:21" s="24" customFormat="1" ht="12.75" outlineLevel="1" collapsed="1">
      <c r="A146" s="23">
        <f>RANK(P142,P$17:P$306,0)</f>
        <v>26</v>
      </c>
      <c r="B146" s="23">
        <v>39</v>
      </c>
      <c r="C146" s="146" t="s">
        <v>135</v>
      </c>
      <c r="D146" s="105">
        <v>1994</v>
      </c>
      <c r="E146" s="104" t="s">
        <v>133</v>
      </c>
      <c r="F146" s="106" t="s">
        <v>90</v>
      </c>
      <c r="H146" s="28"/>
      <c r="I146" s="28"/>
      <c r="J146" s="28"/>
      <c r="K146" s="28"/>
      <c r="L146" s="28"/>
      <c r="M146" s="28"/>
      <c r="N146" s="28"/>
      <c r="O146" s="27"/>
      <c r="Q146" s="27">
        <f>SUBTOTAL(9,Q142:Q145)</f>
        <v>12.55</v>
      </c>
      <c r="R146" s="27">
        <f>SUBTOTAL(9,R142:R145)</f>
        <v>9.7</v>
      </c>
      <c r="S146" s="27">
        <f>SUBTOTAL(9,S142:S145)</f>
        <v>10.399999999999999</v>
      </c>
      <c r="T146" s="27">
        <f>SUBTOTAL(9,T142:T145)</f>
        <v>11.450000000000001</v>
      </c>
      <c r="U146" s="27">
        <f>SUBTOTAL(9,U142:U145)</f>
        <v>44.1</v>
      </c>
    </row>
    <row r="147" spans="1:21" s="24" customFormat="1" ht="12.75" hidden="1" outlineLevel="2">
      <c r="A147" s="23">
        <f>+A151</f>
        <v>27</v>
      </c>
      <c r="B147" s="23">
        <v>34</v>
      </c>
      <c r="C147" s="146" t="s">
        <v>129</v>
      </c>
      <c r="D147" s="105">
        <v>1994</v>
      </c>
      <c r="E147" s="104" t="s">
        <v>40</v>
      </c>
      <c r="F147" s="106" t="s">
        <v>90</v>
      </c>
      <c r="G147" s="24" t="s">
        <v>10</v>
      </c>
      <c r="H147" s="25">
        <v>4</v>
      </c>
      <c r="I147" s="25">
        <v>7.9</v>
      </c>
      <c r="J147" s="25">
        <v>7.9</v>
      </c>
      <c r="K147" s="25">
        <v>7.6</v>
      </c>
      <c r="L147" s="25">
        <v>7.9</v>
      </c>
      <c r="M147" s="25">
        <f>(SUM(I147:L147)-MIN(I147:L147)-MAX(I147:L147))/2</f>
        <v>7.899999999999998</v>
      </c>
      <c r="N147" s="25"/>
      <c r="O147" s="26">
        <f>+H147+M147-N147</f>
        <v>11.899999999999999</v>
      </c>
      <c r="P147" s="27">
        <f>+O147+O148+O149+O150</f>
        <v>43.95</v>
      </c>
      <c r="Q147" s="27">
        <f>+O147</f>
        <v>11.899999999999999</v>
      </c>
      <c r="R147" s="27">
        <f>+O148</f>
        <v>8.75</v>
      </c>
      <c r="S147" s="27">
        <f>+O149</f>
        <v>11.3</v>
      </c>
      <c r="T147" s="27">
        <f>+O150</f>
        <v>12</v>
      </c>
      <c r="U147" s="27">
        <f>+O147+O148+O149+O150</f>
        <v>43.95</v>
      </c>
    </row>
    <row r="148" spans="1:21" s="24" customFormat="1" ht="12.75" hidden="1" outlineLevel="2">
      <c r="A148" s="23"/>
      <c r="B148" s="23">
        <v>34</v>
      </c>
      <c r="C148" s="146" t="s">
        <v>129</v>
      </c>
      <c r="D148" s="105">
        <v>1994</v>
      </c>
      <c r="E148" s="104" t="s">
        <v>40</v>
      </c>
      <c r="F148" s="106" t="s">
        <v>90</v>
      </c>
      <c r="G148" s="24" t="s">
        <v>11</v>
      </c>
      <c r="H148" s="25">
        <v>2.4</v>
      </c>
      <c r="I148" s="25">
        <v>7</v>
      </c>
      <c r="J148" s="25">
        <v>6.5</v>
      </c>
      <c r="K148" s="25">
        <v>7.1</v>
      </c>
      <c r="L148" s="25">
        <v>7.4</v>
      </c>
      <c r="M148" s="25">
        <f>(SUM(I148:L148)-MIN(I148:L148)-MAX(I148:L148))/2</f>
        <v>7.05</v>
      </c>
      <c r="N148" s="25">
        <v>0.7</v>
      </c>
      <c r="O148" s="26">
        <f>+H148+M148-N148</f>
        <v>8.75</v>
      </c>
      <c r="P148" s="27"/>
      <c r="Q148" s="27"/>
      <c r="R148" s="27"/>
      <c r="S148" s="27"/>
      <c r="T148" s="27"/>
      <c r="U148" s="27"/>
    </row>
    <row r="149" spans="1:21" s="24" customFormat="1" ht="12.75" hidden="1" outlineLevel="2">
      <c r="A149" s="23"/>
      <c r="B149" s="23">
        <v>34</v>
      </c>
      <c r="C149" s="146" t="s">
        <v>129</v>
      </c>
      <c r="D149" s="105">
        <v>1994</v>
      </c>
      <c r="E149" s="104" t="s">
        <v>40</v>
      </c>
      <c r="F149" s="106" t="s">
        <v>90</v>
      </c>
      <c r="G149" s="24" t="s">
        <v>12</v>
      </c>
      <c r="H149" s="25">
        <v>4.4</v>
      </c>
      <c r="I149" s="25">
        <v>7</v>
      </c>
      <c r="J149" s="25">
        <v>7.6</v>
      </c>
      <c r="K149" s="25">
        <v>6.5</v>
      </c>
      <c r="L149" s="25">
        <v>6.8</v>
      </c>
      <c r="M149" s="25">
        <f>(SUM(I149:L149)-MIN(I149:L149)-MAX(I149:L149))/2</f>
        <v>6.900000000000001</v>
      </c>
      <c r="N149" s="25"/>
      <c r="O149" s="26">
        <f>+H149+M149-N149</f>
        <v>11.3</v>
      </c>
      <c r="P149" s="27"/>
      <c r="Q149" s="27"/>
      <c r="R149" s="27"/>
      <c r="S149" s="27"/>
      <c r="T149" s="27"/>
      <c r="U149" s="27"/>
    </row>
    <row r="150" spans="1:15" s="24" customFormat="1" ht="12.75" hidden="1" outlineLevel="2">
      <c r="A150" s="23"/>
      <c r="B150" s="23">
        <v>34</v>
      </c>
      <c r="C150" s="146" t="s">
        <v>129</v>
      </c>
      <c r="D150" s="105">
        <v>1994</v>
      </c>
      <c r="E150" s="104" t="s">
        <v>40</v>
      </c>
      <c r="F150" s="106" t="s">
        <v>90</v>
      </c>
      <c r="G150" s="24" t="s">
        <v>13</v>
      </c>
      <c r="H150" s="25">
        <v>3.8</v>
      </c>
      <c r="I150" s="25">
        <v>8.2</v>
      </c>
      <c r="J150" s="25">
        <v>7.8</v>
      </c>
      <c r="K150" s="25">
        <v>8.2</v>
      </c>
      <c r="L150" s="25">
        <v>8.2</v>
      </c>
      <c r="M150" s="25">
        <f>(SUM(I150:L150)-MIN(I150:L150)-MAX(I150:L150))/2</f>
        <v>8.2</v>
      </c>
      <c r="N150" s="25"/>
      <c r="O150" s="26">
        <f>+H150+M150-N150</f>
        <v>12</v>
      </c>
    </row>
    <row r="151" spans="1:21" s="24" customFormat="1" ht="12.75" outlineLevel="1" collapsed="1">
      <c r="A151" s="23">
        <f>RANK(P147,P$17:P$306,0)</f>
        <v>27</v>
      </c>
      <c r="B151" s="23">
        <v>34</v>
      </c>
      <c r="C151" s="146" t="s">
        <v>129</v>
      </c>
      <c r="D151" s="105">
        <v>1994</v>
      </c>
      <c r="E151" s="104" t="s">
        <v>40</v>
      </c>
      <c r="F151" s="106" t="s">
        <v>90</v>
      </c>
      <c r="H151" s="28"/>
      <c r="I151" s="28"/>
      <c r="J151" s="28"/>
      <c r="K151" s="28"/>
      <c r="L151" s="28"/>
      <c r="M151" s="28"/>
      <c r="N151" s="28"/>
      <c r="O151" s="27"/>
      <c r="Q151" s="27">
        <f>SUBTOTAL(9,Q147:Q150)</f>
        <v>11.899999999999999</v>
      </c>
      <c r="R151" s="27">
        <f>SUBTOTAL(9,R147:R150)</f>
        <v>8.75</v>
      </c>
      <c r="S151" s="27">
        <f>SUBTOTAL(9,S147:S150)</f>
        <v>11.3</v>
      </c>
      <c r="T151" s="27">
        <f>SUBTOTAL(9,T147:T150)</f>
        <v>12</v>
      </c>
      <c r="U151" s="27">
        <f>SUBTOTAL(9,U147:U150)</f>
        <v>43.95</v>
      </c>
    </row>
    <row r="152" spans="1:21" s="24" customFormat="1" ht="12.75" hidden="1" outlineLevel="2">
      <c r="A152" s="23">
        <f>+A156</f>
        <v>28</v>
      </c>
      <c r="B152" s="23">
        <v>28</v>
      </c>
      <c r="C152" s="146" t="s">
        <v>123</v>
      </c>
      <c r="D152" s="105">
        <v>1995</v>
      </c>
      <c r="E152" s="104" t="s">
        <v>124</v>
      </c>
      <c r="F152" s="106" t="s">
        <v>95</v>
      </c>
      <c r="G152" s="24" t="s">
        <v>10</v>
      </c>
      <c r="H152" s="25">
        <v>4</v>
      </c>
      <c r="I152" s="25">
        <v>8.5</v>
      </c>
      <c r="J152" s="25">
        <v>8.6</v>
      </c>
      <c r="K152" s="25">
        <v>8.8</v>
      </c>
      <c r="L152" s="25">
        <v>8.6</v>
      </c>
      <c r="M152" s="25">
        <f>(SUM(I152:L152)-MIN(I152:L152)-MAX(I152:L152))/2</f>
        <v>8.6</v>
      </c>
      <c r="N152" s="25"/>
      <c r="O152" s="26">
        <f>+H152+M152-N152</f>
        <v>12.6</v>
      </c>
      <c r="P152" s="27">
        <f>+O152+O153+O154+O155</f>
        <v>43.550000000000004</v>
      </c>
      <c r="Q152" s="27">
        <f>+O152</f>
        <v>12.6</v>
      </c>
      <c r="R152" s="27">
        <f>+O153</f>
        <v>9.05</v>
      </c>
      <c r="S152" s="27">
        <f>+O154</f>
        <v>10.500000000000004</v>
      </c>
      <c r="T152" s="27">
        <f>+O155</f>
        <v>11.399999999999999</v>
      </c>
      <c r="U152" s="27">
        <f>+O152+O153+O154+O155</f>
        <v>43.550000000000004</v>
      </c>
    </row>
    <row r="153" spans="1:21" s="24" customFormat="1" ht="12.75" hidden="1" outlineLevel="2">
      <c r="A153" s="23"/>
      <c r="B153" s="23">
        <v>28</v>
      </c>
      <c r="C153" s="146" t="s">
        <v>123</v>
      </c>
      <c r="D153" s="105">
        <v>1995</v>
      </c>
      <c r="E153" s="104" t="s">
        <v>124</v>
      </c>
      <c r="F153" s="106" t="s">
        <v>95</v>
      </c>
      <c r="G153" s="24" t="s">
        <v>11</v>
      </c>
      <c r="H153" s="25">
        <v>3</v>
      </c>
      <c r="I153" s="25">
        <v>7</v>
      </c>
      <c r="J153" s="25">
        <v>6.3</v>
      </c>
      <c r="K153" s="25">
        <v>6.4</v>
      </c>
      <c r="L153" s="25">
        <v>6.9</v>
      </c>
      <c r="M153" s="25">
        <f>(SUM(I153:L153)-MIN(I153:L153)-MAX(I153:L153))/2</f>
        <v>6.65</v>
      </c>
      <c r="N153" s="25">
        <v>0.6</v>
      </c>
      <c r="O153" s="26">
        <f>+H153+M153-N153</f>
        <v>9.05</v>
      </c>
      <c r="P153" s="27"/>
      <c r="Q153" s="27"/>
      <c r="R153" s="27"/>
      <c r="S153" s="27"/>
      <c r="T153" s="27"/>
      <c r="U153" s="27"/>
    </row>
    <row r="154" spans="1:21" s="24" customFormat="1" ht="12.75" hidden="1" outlineLevel="2">
      <c r="A154" s="23"/>
      <c r="B154" s="23">
        <v>28</v>
      </c>
      <c r="C154" s="146" t="s">
        <v>123</v>
      </c>
      <c r="D154" s="105">
        <v>1995</v>
      </c>
      <c r="E154" s="104" t="s">
        <v>124</v>
      </c>
      <c r="F154" s="106" t="s">
        <v>95</v>
      </c>
      <c r="G154" s="24" t="s">
        <v>12</v>
      </c>
      <c r="H154" s="25">
        <v>3.1</v>
      </c>
      <c r="I154" s="25">
        <v>7.2</v>
      </c>
      <c r="J154" s="25">
        <v>6.9</v>
      </c>
      <c r="K154" s="25">
        <v>8.1</v>
      </c>
      <c r="L154" s="25">
        <v>7.6</v>
      </c>
      <c r="M154" s="25">
        <f>(SUM(I154:L154)-MIN(I154:L154)-MAX(I154:L154))/2</f>
        <v>7.400000000000003</v>
      </c>
      <c r="N154" s="25"/>
      <c r="O154" s="26">
        <f>+H154+M154-N154</f>
        <v>10.500000000000004</v>
      </c>
      <c r="P154" s="27"/>
      <c r="Q154" s="27"/>
      <c r="R154" s="27"/>
      <c r="S154" s="27"/>
      <c r="T154" s="27"/>
      <c r="U154" s="27"/>
    </row>
    <row r="155" spans="1:15" s="24" customFormat="1" ht="12.75" hidden="1" outlineLevel="2">
      <c r="A155" s="23"/>
      <c r="B155" s="23">
        <v>28</v>
      </c>
      <c r="C155" s="146" t="s">
        <v>123</v>
      </c>
      <c r="D155" s="105">
        <v>1995</v>
      </c>
      <c r="E155" s="104" t="s">
        <v>124</v>
      </c>
      <c r="F155" s="106" t="s">
        <v>95</v>
      </c>
      <c r="G155" s="24" t="s">
        <v>13</v>
      </c>
      <c r="H155" s="25">
        <v>4.4</v>
      </c>
      <c r="I155" s="25">
        <v>6.7</v>
      </c>
      <c r="J155" s="25">
        <v>6.6</v>
      </c>
      <c r="K155" s="25">
        <v>7.3</v>
      </c>
      <c r="L155" s="25">
        <v>7.4</v>
      </c>
      <c r="M155" s="25">
        <f>(SUM(I155:L155)-MIN(I155:L155)-MAX(I155:L155))/2</f>
        <v>6.999999999999999</v>
      </c>
      <c r="N155" s="25"/>
      <c r="O155" s="26">
        <f>+H155+M155-N155</f>
        <v>11.399999999999999</v>
      </c>
    </row>
    <row r="156" spans="1:21" s="24" customFormat="1" ht="12.75" outlineLevel="1" collapsed="1">
      <c r="A156" s="23">
        <f>RANK(P152,P$17:P$306,0)</f>
        <v>28</v>
      </c>
      <c r="B156" s="23">
        <v>28</v>
      </c>
      <c r="C156" s="146" t="s">
        <v>123</v>
      </c>
      <c r="D156" s="105">
        <v>1995</v>
      </c>
      <c r="E156" s="104" t="s">
        <v>124</v>
      </c>
      <c r="F156" s="106" t="s">
        <v>95</v>
      </c>
      <c r="H156" s="28"/>
      <c r="I156" s="28"/>
      <c r="J156" s="28"/>
      <c r="K156" s="28"/>
      <c r="L156" s="28"/>
      <c r="M156" s="28"/>
      <c r="N156" s="28"/>
      <c r="O156" s="27"/>
      <c r="Q156" s="27">
        <f>SUBTOTAL(9,Q152:Q155)</f>
        <v>12.6</v>
      </c>
      <c r="R156" s="27">
        <f>SUBTOTAL(9,R152:R155)</f>
        <v>9.05</v>
      </c>
      <c r="S156" s="27">
        <f>SUBTOTAL(9,S152:S155)</f>
        <v>10.500000000000004</v>
      </c>
      <c r="T156" s="27">
        <f>SUBTOTAL(9,T152:T155)</f>
        <v>11.399999999999999</v>
      </c>
      <c r="U156" s="27">
        <f>SUBTOTAL(9,U152:U155)</f>
        <v>43.550000000000004</v>
      </c>
    </row>
    <row r="157" spans="1:21" s="24" customFormat="1" ht="12.75" hidden="1" outlineLevel="2">
      <c r="A157" s="23">
        <f>+A161</f>
        <v>29</v>
      </c>
      <c r="B157" s="23">
        <v>31</v>
      </c>
      <c r="C157" s="146" t="s">
        <v>127</v>
      </c>
      <c r="D157" s="105">
        <v>1994</v>
      </c>
      <c r="E157" s="104" t="s">
        <v>93</v>
      </c>
      <c r="F157" s="106" t="s">
        <v>94</v>
      </c>
      <c r="G157" s="24" t="s">
        <v>10</v>
      </c>
      <c r="H157" s="25">
        <v>4.2</v>
      </c>
      <c r="I157" s="25">
        <v>8.4</v>
      </c>
      <c r="J157" s="25">
        <v>8.4</v>
      </c>
      <c r="K157" s="25">
        <v>8.7</v>
      </c>
      <c r="L157" s="25">
        <v>8.5</v>
      </c>
      <c r="M157" s="25">
        <f>(SUM(I157:L157)-MIN(I157:L157)-MAX(I157:L157))/2</f>
        <v>8.450000000000001</v>
      </c>
      <c r="N157" s="25"/>
      <c r="O157" s="26">
        <f>+H157+M157-N157</f>
        <v>12.650000000000002</v>
      </c>
      <c r="P157" s="27">
        <f>+O157+O158+O159+O160</f>
        <v>43.45</v>
      </c>
      <c r="Q157" s="27">
        <f>+O157</f>
        <v>12.650000000000002</v>
      </c>
      <c r="R157" s="27">
        <f>+O158</f>
        <v>8.95</v>
      </c>
      <c r="S157" s="27">
        <f>+O159</f>
        <v>10.6</v>
      </c>
      <c r="T157" s="27">
        <f>+O160</f>
        <v>11.25</v>
      </c>
      <c r="U157" s="27">
        <f>+O157+O158+O159+O160</f>
        <v>43.45</v>
      </c>
    </row>
    <row r="158" spans="1:21" s="24" customFormat="1" ht="12.75" hidden="1" outlineLevel="2">
      <c r="A158" s="23"/>
      <c r="B158" s="23">
        <v>31</v>
      </c>
      <c r="C158" s="146" t="s">
        <v>127</v>
      </c>
      <c r="D158" s="105">
        <v>1994</v>
      </c>
      <c r="E158" s="104" t="s">
        <v>93</v>
      </c>
      <c r="F158" s="106" t="s">
        <v>94</v>
      </c>
      <c r="G158" s="24" t="s">
        <v>11</v>
      </c>
      <c r="H158" s="25">
        <v>2</v>
      </c>
      <c r="I158" s="25">
        <v>7.3</v>
      </c>
      <c r="J158" s="25">
        <v>7.8</v>
      </c>
      <c r="K158" s="25">
        <v>7.8</v>
      </c>
      <c r="L158" s="25">
        <v>7.3</v>
      </c>
      <c r="M158" s="25">
        <f>(SUM(I158:L158)-MIN(I158:L158)-MAX(I158:L158))/2</f>
        <v>7.549999999999999</v>
      </c>
      <c r="N158" s="25">
        <v>0.6</v>
      </c>
      <c r="O158" s="26">
        <f>+H158+M158-N158</f>
        <v>8.95</v>
      </c>
      <c r="P158" s="27"/>
      <c r="Q158" s="27"/>
      <c r="R158" s="27"/>
      <c r="S158" s="27"/>
      <c r="T158" s="27"/>
      <c r="U158" s="27"/>
    </row>
    <row r="159" spans="1:21" s="24" customFormat="1" ht="12.75" hidden="1" outlineLevel="2">
      <c r="A159" s="23"/>
      <c r="B159" s="23">
        <v>31</v>
      </c>
      <c r="C159" s="146" t="s">
        <v>127</v>
      </c>
      <c r="D159" s="105">
        <v>1994</v>
      </c>
      <c r="E159" s="104" t="s">
        <v>93</v>
      </c>
      <c r="F159" s="106" t="s">
        <v>94</v>
      </c>
      <c r="G159" s="24" t="s">
        <v>12</v>
      </c>
      <c r="H159" s="25">
        <v>3.6</v>
      </c>
      <c r="I159" s="25">
        <v>6.9</v>
      </c>
      <c r="J159" s="25">
        <v>7.4</v>
      </c>
      <c r="K159" s="25">
        <v>7.1</v>
      </c>
      <c r="L159" s="25">
        <v>6.8</v>
      </c>
      <c r="M159" s="25">
        <f>(SUM(I159:L159)-MIN(I159:L159)-MAX(I159:L159))/2</f>
        <v>6.999999999999999</v>
      </c>
      <c r="N159" s="25"/>
      <c r="O159" s="26">
        <f>+H159+M159-N159</f>
        <v>10.6</v>
      </c>
      <c r="P159" s="27"/>
      <c r="Q159" s="27"/>
      <c r="R159" s="27"/>
      <c r="S159" s="27"/>
      <c r="T159" s="27"/>
      <c r="U159" s="27"/>
    </row>
    <row r="160" spans="1:15" s="24" customFormat="1" ht="12.75" hidden="1" outlineLevel="2">
      <c r="A160" s="23"/>
      <c r="B160" s="23">
        <v>31</v>
      </c>
      <c r="C160" s="146" t="s">
        <v>127</v>
      </c>
      <c r="D160" s="105">
        <v>1994</v>
      </c>
      <c r="E160" s="104" t="s">
        <v>93</v>
      </c>
      <c r="F160" s="106" t="s">
        <v>94</v>
      </c>
      <c r="G160" s="24" t="s">
        <v>13</v>
      </c>
      <c r="H160" s="25">
        <v>3.7</v>
      </c>
      <c r="I160" s="25">
        <v>7.5</v>
      </c>
      <c r="J160" s="25">
        <v>7.4</v>
      </c>
      <c r="K160" s="25">
        <v>7.6</v>
      </c>
      <c r="L160" s="25">
        <v>7.8</v>
      </c>
      <c r="M160" s="25">
        <f>(SUM(I160:L160)-MIN(I160:L160)-MAX(I160:L160))/2</f>
        <v>7.549999999999999</v>
      </c>
      <c r="N160" s="25"/>
      <c r="O160" s="26">
        <f>+H160+M160-N160</f>
        <v>11.25</v>
      </c>
    </row>
    <row r="161" spans="1:21" s="24" customFormat="1" ht="12.75" outlineLevel="1" collapsed="1">
      <c r="A161" s="23">
        <f>RANK(P157,P$17:P$306,0)</f>
        <v>29</v>
      </c>
      <c r="B161" s="23">
        <v>31</v>
      </c>
      <c r="C161" s="146" t="s">
        <v>127</v>
      </c>
      <c r="D161" s="105">
        <v>1994</v>
      </c>
      <c r="E161" s="104" t="s">
        <v>93</v>
      </c>
      <c r="F161" s="106" t="s">
        <v>94</v>
      </c>
      <c r="H161" s="28"/>
      <c r="I161" s="28"/>
      <c r="J161" s="28"/>
      <c r="K161" s="28"/>
      <c r="L161" s="28"/>
      <c r="M161" s="28"/>
      <c r="N161" s="28"/>
      <c r="O161" s="27"/>
      <c r="Q161" s="27">
        <f>SUBTOTAL(9,Q157:Q160)</f>
        <v>12.650000000000002</v>
      </c>
      <c r="R161" s="27">
        <f>SUBTOTAL(9,R157:R160)</f>
        <v>8.95</v>
      </c>
      <c r="S161" s="27">
        <f>SUBTOTAL(9,S157:S160)</f>
        <v>10.6</v>
      </c>
      <c r="T161" s="27">
        <f>SUBTOTAL(9,T157:T160)</f>
        <v>11.25</v>
      </c>
      <c r="U161" s="27">
        <f>SUBTOTAL(9,U157:U160)</f>
        <v>43.45</v>
      </c>
    </row>
    <row r="162" spans="1:21" s="24" customFormat="1" ht="12.75" hidden="1" outlineLevel="2">
      <c r="A162" s="23">
        <f>+A166</f>
        <v>30</v>
      </c>
      <c r="B162" s="23">
        <v>45</v>
      </c>
      <c r="C162" s="146" t="s">
        <v>144</v>
      </c>
      <c r="D162" s="105">
        <v>1995</v>
      </c>
      <c r="E162" s="104" t="s">
        <v>141</v>
      </c>
      <c r="F162" s="106" t="s">
        <v>142</v>
      </c>
      <c r="G162" s="24" t="s">
        <v>10</v>
      </c>
      <c r="H162" s="25">
        <v>4.4</v>
      </c>
      <c r="I162" s="25">
        <v>7.7</v>
      </c>
      <c r="J162" s="25">
        <v>7.6</v>
      </c>
      <c r="K162" s="25">
        <v>7.8</v>
      </c>
      <c r="L162" s="25">
        <v>8.1</v>
      </c>
      <c r="M162" s="25">
        <f>(SUM(I162:L162)-MIN(I162:L162)-MAX(I162:L162))/2</f>
        <v>7.750000000000001</v>
      </c>
      <c r="N162" s="25"/>
      <c r="O162" s="26">
        <f>+H162+M162-N162</f>
        <v>12.150000000000002</v>
      </c>
      <c r="P162" s="27">
        <f>+O162+O163+O164+O165</f>
        <v>43.10000000000001</v>
      </c>
      <c r="Q162" s="27">
        <f>+O162</f>
        <v>12.150000000000002</v>
      </c>
      <c r="R162" s="27">
        <f>+O163</f>
        <v>10.350000000000001</v>
      </c>
      <c r="S162" s="27">
        <f>+O164</f>
        <v>8.9</v>
      </c>
      <c r="T162" s="27">
        <f>+O165</f>
        <v>11.7</v>
      </c>
      <c r="U162" s="27">
        <f>+O162+O163+O164+O165</f>
        <v>43.10000000000001</v>
      </c>
    </row>
    <row r="163" spans="1:21" s="24" customFormat="1" ht="12.75" hidden="1" outlineLevel="2">
      <c r="A163" s="23"/>
      <c r="B163" s="23">
        <v>45</v>
      </c>
      <c r="C163" s="146" t="s">
        <v>144</v>
      </c>
      <c r="D163" s="105">
        <v>1995</v>
      </c>
      <c r="E163" s="104" t="s">
        <v>141</v>
      </c>
      <c r="F163" s="106" t="s">
        <v>142</v>
      </c>
      <c r="G163" s="24" t="s">
        <v>11</v>
      </c>
      <c r="H163" s="25">
        <v>2.9</v>
      </c>
      <c r="I163" s="25">
        <v>7.2</v>
      </c>
      <c r="J163" s="25">
        <v>7.7</v>
      </c>
      <c r="K163" s="25">
        <v>8.2</v>
      </c>
      <c r="L163" s="25">
        <v>7</v>
      </c>
      <c r="M163" s="25">
        <f>(SUM(I163:L163)-MIN(I163:L163)-MAX(I163:L163))/2</f>
        <v>7.450000000000001</v>
      </c>
      <c r="N163" s="25"/>
      <c r="O163" s="26">
        <f>+H163+M163-N163</f>
        <v>10.350000000000001</v>
      </c>
      <c r="P163" s="27"/>
      <c r="Q163" s="27"/>
      <c r="R163" s="27"/>
      <c r="S163" s="27"/>
      <c r="T163" s="27"/>
      <c r="U163" s="27"/>
    </row>
    <row r="164" spans="1:21" s="24" customFormat="1" ht="12.75" hidden="1" outlineLevel="2">
      <c r="A164" s="23"/>
      <c r="B164" s="23">
        <v>45</v>
      </c>
      <c r="C164" s="146" t="s">
        <v>144</v>
      </c>
      <c r="D164" s="105">
        <v>1995</v>
      </c>
      <c r="E164" s="104" t="s">
        <v>141</v>
      </c>
      <c r="F164" s="106" t="s">
        <v>142</v>
      </c>
      <c r="G164" s="24" t="s">
        <v>12</v>
      </c>
      <c r="H164" s="25">
        <v>3.9</v>
      </c>
      <c r="I164" s="25">
        <v>4.9</v>
      </c>
      <c r="J164" s="25">
        <v>5.8</v>
      </c>
      <c r="K164" s="25">
        <v>4.6</v>
      </c>
      <c r="L164" s="25">
        <v>5.1</v>
      </c>
      <c r="M164" s="25">
        <f>(SUM(I164:L164)-MIN(I164:L164)-MAX(I164:L164))/2</f>
        <v>5</v>
      </c>
      <c r="N164" s="25"/>
      <c r="O164" s="26">
        <f>+H164+M164-N164</f>
        <v>8.9</v>
      </c>
      <c r="P164" s="27"/>
      <c r="Q164" s="27"/>
      <c r="R164" s="27"/>
      <c r="S164" s="27"/>
      <c r="T164" s="27"/>
      <c r="U164" s="27"/>
    </row>
    <row r="165" spans="1:15" s="24" customFormat="1" ht="12.75" hidden="1" outlineLevel="2">
      <c r="A165" s="23"/>
      <c r="B165" s="23">
        <v>45</v>
      </c>
      <c r="C165" s="146" t="s">
        <v>144</v>
      </c>
      <c r="D165" s="105">
        <v>1995</v>
      </c>
      <c r="E165" s="104" t="s">
        <v>141</v>
      </c>
      <c r="F165" s="106" t="s">
        <v>142</v>
      </c>
      <c r="G165" s="24" t="s">
        <v>13</v>
      </c>
      <c r="H165" s="25">
        <v>4.3</v>
      </c>
      <c r="I165" s="25">
        <v>7.3</v>
      </c>
      <c r="J165" s="25">
        <v>7.3</v>
      </c>
      <c r="K165" s="25">
        <v>7.7</v>
      </c>
      <c r="L165" s="25">
        <v>7.5</v>
      </c>
      <c r="M165" s="25">
        <f>(SUM(I165:L165)-MIN(I165:L165)-MAX(I165:L165))/2</f>
        <v>7.4</v>
      </c>
      <c r="N165" s="25"/>
      <c r="O165" s="26">
        <f>+H165+M165-N165</f>
        <v>11.7</v>
      </c>
    </row>
    <row r="166" spans="1:21" s="24" customFormat="1" ht="12.75" outlineLevel="1" collapsed="1">
      <c r="A166" s="23">
        <f>RANK(P162,P$17:P$306,0)</f>
        <v>30</v>
      </c>
      <c r="B166" s="23">
        <v>45</v>
      </c>
      <c r="C166" s="146" t="s">
        <v>144</v>
      </c>
      <c r="D166" s="105">
        <v>1995</v>
      </c>
      <c r="E166" s="104" t="s">
        <v>141</v>
      </c>
      <c r="F166" s="106" t="s">
        <v>142</v>
      </c>
      <c r="H166" s="28"/>
      <c r="I166" s="28"/>
      <c r="J166" s="28"/>
      <c r="K166" s="28"/>
      <c r="L166" s="28"/>
      <c r="M166" s="28"/>
      <c r="N166" s="28"/>
      <c r="O166" s="27"/>
      <c r="Q166" s="27">
        <f>SUBTOTAL(9,Q162:Q165)</f>
        <v>12.150000000000002</v>
      </c>
      <c r="R166" s="27">
        <f>SUBTOTAL(9,R162:R165)</f>
        <v>10.350000000000001</v>
      </c>
      <c r="S166" s="27">
        <f>SUBTOTAL(9,S162:S165)</f>
        <v>8.9</v>
      </c>
      <c r="T166" s="27">
        <f>SUBTOTAL(9,T162:T165)</f>
        <v>11.7</v>
      </c>
      <c r="U166" s="27">
        <f>SUBTOTAL(9,U162:U165)</f>
        <v>43.10000000000001</v>
      </c>
    </row>
    <row r="167" spans="1:21" s="24" customFormat="1" ht="12.75" hidden="1" outlineLevel="2">
      <c r="A167" s="23">
        <f>+A171</f>
        <v>31</v>
      </c>
      <c r="B167" s="23">
        <v>35</v>
      </c>
      <c r="C167" s="146" t="s">
        <v>130</v>
      </c>
      <c r="D167" s="105">
        <v>1994</v>
      </c>
      <c r="E167" s="104" t="s">
        <v>40</v>
      </c>
      <c r="F167" s="106" t="s">
        <v>90</v>
      </c>
      <c r="G167" s="24" t="s">
        <v>10</v>
      </c>
      <c r="H167" s="25">
        <v>4</v>
      </c>
      <c r="I167" s="25">
        <v>8.3</v>
      </c>
      <c r="J167" s="25">
        <v>8.1</v>
      </c>
      <c r="K167" s="25">
        <v>8</v>
      </c>
      <c r="L167" s="25">
        <v>8.1</v>
      </c>
      <c r="M167" s="25">
        <f>(SUM(I167:L167)-MIN(I167:L167)-MAX(I167:L167))/2</f>
        <v>8.1</v>
      </c>
      <c r="N167" s="25"/>
      <c r="O167" s="26">
        <f>+H167+M167-N167</f>
        <v>12.1</v>
      </c>
      <c r="P167" s="27">
        <f>+O167+O168+O169+O170</f>
        <v>42.95</v>
      </c>
      <c r="Q167" s="27">
        <f>+O167</f>
        <v>12.1</v>
      </c>
      <c r="R167" s="27">
        <f>+O168</f>
        <v>10.1</v>
      </c>
      <c r="S167" s="27">
        <f>+O169</f>
        <v>10.25</v>
      </c>
      <c r="T167" s="27">
        <f>+O170</f>
        <v>10.5</v>
      </c>
      <c r="U167" s="27">
        <f>+O167+O168+O169+O170</f>
        <v>42.95</v>
      </c>
    </row>
    <row r="168" spans="1:21" s="24" customFormat="1" ht="12.75" hidden="1" outlineLevel="2">
      <c r="A168" s="23"/>
      <c r="B168" s="23">
        <v>35</v>
      </c>
      <c r="C168" s="146" t="s">
        <v>130</v>
      </c>
      <c r="D168" s="105">
        <v>1994</v>
      </c>
      <c r="E168" s="104" t="s">
        <v>40</v>
      </c>
      <c r="F168" s="106" t="s">
        <v>90</v>
      </c>
      <c r="G168" s="24" t="s">
        <v>11</v>
      </c>
      <c r="H168" s="25">
        <v>2.2</v>
      </c>
      <c r="I168" s="25">
        <v>8.5</v>
      </c>
      <c r="J168" s="25">
        <v>8.9</v>
      </c>
      <c r="K168" s="25">
        <v>8.5</v>
      </c>
      <c r="L168" s="25">
        <v>8.5</v>
      </c>
      <c r="M168" s="25">
        <f>(SUM(I168:L168)-MIN(I168:L168)-MAX(I168:L168))/2</f>
        <v>8.5</v>
      </c>
      <c r="N168" s="25">
        <v>0.6</v>
      </c>
      <c r="O168" s="26">
        <f>+H168+M168-N168</f>
        <v>10.1</v>
      </c>
      <c r="P168" s="27"/>
      <c r="Q168" s="27"/>
      <c r="R168" s="27"/>
      <c r="S168" s="27"/>
      <c r="T168" s="27"/>
      <c r="U168" s="27"/>
    </row>
    <row r="169" spans="1:21" s="24" customFormat="1" ht="12.75" hidden="1" outlineLevel="2">
      <c r="A169" s="23"/>
      <c r="B169" s="23">
        <v>35</v>
      </c>
      <c r="C169" s="146" t="s">
        <v>130</v>
      </c>
      <c r="D169" s="105">
        <v>1994</v>
      </c>
      <c r="E169" s="104" t="s">
        <v>40</v>
      </c>
      <c r="F169" s="106" t="s">
        <v>90</v>
      </c>
      <c r="G169" s="24" t="s">
        <v>12</v>
      </c>
      <c r="H169" s="25">
        <v>3.3</v>
      </c>
      <c r="I169" s="25">
        <v>6.8</v>
      </c>
      <c r="J169" s="25">
        <v>7.1</v>
      </c>
      <c r="K169" s="25">
        <v>7.1</v>
      </c>
      <c r="L169" s="25">
        <v>6.7</v>
      </c>
      <c r="M169" s="25">
        <f>(SUM(I169:L169)-MIN(I169:L169)-MAX(I169:L169))/2</f>
        <v>6.95</v>
      </c>
      <c r="N169" s="25"/>
      <c r="O169" s="26">
        <f>+H169+M169-N169</f>
        <v>10.25</v>
      </c>
      <c r="P169" s="27"/>
      <c r="Q169" s="27"/>
      <c r="R169" s="27"/>
      <c r="S169" s="27"/>
      <c r="T169" s="27"/>
      <c r="U169" s="27"/>
    </row>
    <row r="170" spans="1:15" s="24" customFormat="1" ht="12.75" hidden="1" outlineLevel="2">
      <c r="A170" s="23"/>
      <c r="B170" s="23">
        <v>35</v>
      </c>
      <c r="C170" s="146" t="s">
        <v>130</v>
      </c>
      <c r="D170" s="105">
        <v>1994</v>
      </c>
      <c r="E170" s="104" t="s">
        <v>40</v>
      </c>
      <c r="F170" s="106" t="s">
        <v>90</v>
      </c>
      <c r="G170" s="24" t="s">
        <v>13</v>
      </c>
      <c r="H170" s="25">
        <v>3.2</v>
      </c>
      <c r="I170" s="25">
        <v>7.8</v>
      </c>
      <c r="J170" s="25">
        <v>8.1</v>
      </c>
      <c r="K170" s="25">
        <v>7.3</v>
      </c>
      <c r="L170" s="25">
        <v>7.4</v>
      </c>
      <c r="M170" s="25">
        <f>(SUM(I170:L170)-MIN(I170:L170)-MAX(I170:L170))/2</f>
        <v>7.6000000000000005</v>
      </c>
      <c r="N170" s="25">
        <v>0.3</v>
      </c>
      <c r="O170" s="26">
        <f>+H170+M170-N170</f>
        <v>10.5</v>
      </c>
    </row>
    <row r="171" spans="1:21" s="24" customFormat="1" ht="12.75" outlineLevel="1" collapsed="1">
      <c r="A171" s="23">
        <f>RANK(P167,P$17:P$306,0)</f>
        <v>31</v>
      </c>
      <c r="B171" s="23">
        <v>35</v>
      </c>
      <c r="C171" s="146" t="s">
        <v>130</v>
      </c>
      <c r="D171" s="105">
        <v>1994</v>
      </c>
      <c r="E171" s="104" t="s">
        <v>40</v>
      </c>
      <c r="F171" s="106" t="s">
        <v>90</v>
      </c>
      <c r="H171" s="28"/>
      <c r="I171" s="28"/>
      <c r="J171" s="28"/>
      <c r="K171" s="28"/>
      <c r="L171" s="28"/>
      <c r="M171" s="28"/>
      <c r="N171" s="28"/>
      <c r="O171" s="27"/>
      <c r="Q171" s="27">
        <f>SUBTOTAL(9,Q167:Q170)</f>
        <v>12.1</v>
      </c>
      <c r="R171" s="27">
        <f>SUBTOTAL(9,R167:R170)</f>
        <v>10.1</v>
      </c>
      <c r="S171" s="27">
        <f>SUBTOTAL(9,S167:S170)</f>
        <v>10.25</v>
      </c>
      <c r="T171" s="27">
        <f>SUBTOTAL(9,T167:T170)</f>
        <v>10.5</v>
      </c>
      <c r="U171" s="27">
        <f>SUBTOTAL(9,U167:U170)</f>
        <v>42.95</v>
      </c>
    </row>
    <row r="172" spans="1:21" s="24" customFormat="1" ht="12.75" hidden="1" outlineLevel="2">
      <c r="A172" s="23">
        <f>+A176</f>
        <v>32</v>
      </c>
      <c r="B172" s="23">
        <v>8</v>
      </c>
      <c r="C172" s="146" t="s">
        <v>112</v>
      </c>
      <c r="D172" s="105">
        <v>1996</v>
      </c>
      <c r="E172" s="104" t="s">
        <v>80</v>
      </c>
      <c r="F172" s="106" t="s">
        <v>81</v>
      </c>
      <c r="G172" s="24" t="s">
        <v>10</v>
      </c>
      <c r="H172" s="25">
        <v>4.4</v>
      </c>
      <c r="I172" s="25">
        <v>7.4</v>
      </c>
      <c r="J172" s="25">
        <v>7.4</v>
      </c>
      <c r="K172" s="25">
        <v>7.5</v>
      </c>
      <c r="L172" s="25">
        <v>7.6</v>
      </c>
      <c r="M172" s="25">
        <f>(SUM(I172:L172)-MIN(I172:L172)-MAX(I172:L172))/2</f>
        <v>7.45</v>
      </c>
      <c r="N172" s="25"/>
      <c r="O172" s="26">
        <f>+H172+M172-N172</f>
        <v>11.850000000000001</v>
      </c>
      <c r="P172" s="27">
        <f>+O172+O173+O174+O175</f>
        <v>42.849999999999994</v>
      </c>
      <c r="Q172" s="27">
        <f>+O172</f>
        <v>11.850000000000001</v>
      </c>
      <c r="R172" s="27">
        <f>+O173</f>
        <v>10.199999999999998</v>
      </c>
      <c r="S172" s="27">
        <f>+O174</f>
        <v>9.849999999999998</v>
      </c>
      <c r="T172" s="27">
        <f>+O175</f>
        <v>10.950000000000001</v>
      </c>
      <c r="U172" s="27">
        <f>+O172+O173+O174+O175</f>
        <v>42.849999999999994</v>
      </c>
    </row>
    <row r="173" spans="1:21" s="24" customFormat="1" ht="12.75" hidden="1" outlineLevel="2">
      <c r="A173" s="23"/>
      <c r="B173" s="23">
        <v>8</v>
      </c>
      <c r="C173" s="146" t="s">
        <v>112</v>
      </c>
      <c r="D173" s="105">
        <v>1996</v>
      </c>
      <c r="E173" s="104" t="s">
        <v>80</v>
      </c>
      <c r="F173" s="106" t="s">
        <v>81</v>
      </c>
      <c r="G173" s="24" t="s">
        <v>11</v>
      </c>
      <c r="H173" s="25">
        <v>2.6</v>
      </c>
      <c r="I173" s="25">
        <v>8.2</v>
      </c>
      <c r="J173" s="25">
        <v>8.2</v>
      </c>
      <c r="K173" s="25">
        <v>8</v>
      </c>
      <c r="L173" s="25">
        <v>8.2</v>
      </c>
      <c r="M173" s="25">
        <f>(SUM(I173:L173)-MIN(I173:L173)-MAX(I173:L173))/2</f>
        <v>8.199999999999998</v>
      </c>
      <c r="N173" s="25">
        <v>0.6</v>
      </c>
      <c r="O173" s="26">
        <f>+H173+M173-N173</f>
        <v>10.199999999999998</v>
      </c>
      <c r="P173" s="27"/>
      <c r="Q173" s="27"/>
      <c r="R173" s="27"/>
      <c r="S173" s="27"/>
      <c r="T173" s="27"/>
      <c r="U173" s="27"/>
    </row>
    <row r="174" spans="1:21" s="24" customFormat="1" ht="12.75" hidden="1" outlineLevel="2">
      <c r="A174" s="23"/>
      <c r="B174" s="23">
        <v>8</v>
      </c>
      <c r="C174" s="146" t="s">
        <v>112</v>
      </c>
      <c r="D174" s="105">
        <v>1996</v>
      </c>
      <c r="E174" s="104" t="s">
        <v>80</v>
      </c>
      <c r="F174" s="106" t="s">
        <v>81</v>
      </c>
      <c r="G174" s="24" t="s">
        <v>12</v>
      </c>
      <c r="H174" s="25">
        <v>4</v>
      </c>
      <c r="I174" s="25">
        <v>5.8</v>
      </c>
      <c r="J174" s="25">
        <v>5.9</v>
      </c>
      <c r="K174" s="25">
        <v>6.1</v>
      </c>
      <c r="L174" s="25">
        <v>5.7</v>
      </c>
      <c r="M174" s="25">
        <f>(SUM(I174:L174)-MIN(I174:L174)-MAX(I174:L174))/2</f>
        <v>5.849999999999999</v>
      </c>
      <c r="N174" s="25"/>
      <c r="O174" s="26">
        <f>+H174+M174-N174</f>
        <v>9.849999999999998</v>
      </c>
      <c r="P174" s="27"/>
      <c r="Q174" s="27"/>
      <c r="R174" s="27"/>
      <c r="S174" s="27"/>
      <c r="T174" s="27"/>
      <c r="U174" s="27"/>
    </row>
    <row r="175" spans="1:15" s="24" customFormat="1" ht="12.75" hidden="1" outlineLevel="2">
      <c r="A175" s="23"/>
      <c r="B175" s="23">
        <v>8</v>
      </c>
      <c r="C175" s="146" t="s">
        <v>112</v>
      </c>
      <c r="D175" s="105">
        <v>1996</v>
      </c>
      <c r="E175" s="104" t="s">
        <v>80</v>
      </c>
      <c r="F175" s="106" t="s">
        <v>81</v>
      </c>
      <c r="G175" s="24" t="s">
        <v>13</v>
      </c>
      <c r="H175" s="25">
        <v>3.5</v>
      </c>
      <c r="I175" s="25">
        <v>7.2</v>
      </c>
      <c r="J175" s="25">
        <v>7.3</v>
      </c>
      <c r="K175" s="25">
        <v>7.6</v>
      </c>
      <c r="L175" s="25">
        <v>7.8</v>
      </c>
      <c r="M175" s="25">
        <f>(SUM(I175:L175)-MIN(I175:L175)-MAX(I175:L175))/2</f>
        <v>7.450000000000001</v>
      </c>
      <c r="N175" s="25"/>
      <c r="O175" s="26">
        <f>+H175+M175-N175</f>
        <v>10.950000000000001</v>
      </c>
    </row>
    <row r="176" spans="1:21" s="24" customFormat="1" ht="12.75" outlineLevel="1" collapsed="1">
      <c r="A176" s="23">
        <f>RANK(P172,P$17:P$306,0)</f>
        <v>32</v>
      </c>
      <c r="B176" s="23">
        <v>8</v>
      </c>
      <c r="C176" s="146" t="s">
        <v>112</v>
      </c>
      <c r="D176" s="105">
        <v>1996</v>
      </c>
      <c r="E176" s="104" t="s">
        <v>80</v>
      </c>
      <c r="F176" s="106" t="s">
        <v>81</v>
      </c>
      <c r="H176" s="28"/>
      <c r="I176" s="28"/>
      <c r="J176" s="28"/>
      <c r="K176" s="28"/>
      <c r="L176" s="28"/>
      <c r="M176" s="28"/>
      <c r="N176" s="28"/>
      <c r="O176" s="27"/>
      <c r="Q176" s="27">
        <f>SUBTOTAL(9,Q172:Q175)</f>
        <v>11.850000000000001</v>
      </c>
      <c r="R176" s="27">
        <f>SUBTOTAL(9,R172:R175)</f>
        <v>10.199999999999998</v>
      </c>
      <c r="S176" s="27">
        <f>SUBTOTAL(9,S172:S175)</f>
        <v>9.849999999999998</v>
      </c>
      <c r="T176" s="27">
        <f>SUBTOTAL(9,T172:T175)</f>
        <v>10.950000000000001</v>
      </c>
      <c r="U176" s="27">
        <f>SUBTOTAL(9,U172:U175)</f>
        <v>42.849999999999994</v>
      </c>
    </row>
    <row r="177" spans="1:21" s="24" customFormat="1" ht="12.75" hidden="1" outlineLevel="2">
      <c r="A177" s="23">
        <f>+A181</f>
        <v>33</v>
      </c>
      <c r="B177" s="23">
        <v>19</v>
      </c>
      <c r="C177" s="146" t="s">
        <v>115</v>
      </c>
      <c r="D177" s="105">
        <v>1995</v>
      </c>
      <c r="E177" s="104" t="s">
        <v>89</v>
      </c>
      <c r="F177" s="106" t="s">
        <v>90</v>
      </c>
      <c r="G177" s="24" t="s">
        <v>10</v>
      </c>
      <c r="H177" s="25">
        <v>4</v>
      </c>
      <c r="I177" s="25">
        <v>7.5</v>
      </c>
      <c r="J177" s="25">
        <v>7.4</v>
      </c>
      <c r="K177" s="25">
        <v>7.4</v>
      </c>
      <c r="L177" s="25">
        <v>7.2</v>
      </c>
      <c r="M177" s="25">
        <f>(SUM(I177:L177)-MIN(I177:L177)-MAX(I177:L177))/2</f>
        <v>7.4</v>
      </c>
      <c r="N177" s="25"/>
      <c r="O177" s="26">
        <f>+H177+M177-N177</f>
        <v>11.4</v>
      </c>
      <c r="P177" s="27">
        <f>+O177+O178+O179+O180</f>
        <v>42.8</v>
      </c>
      <c r="Q177" s="27">
        <f>+O177</f>
        <v>11.4</v>
      </c>
      <c r="R177" s="27">
        <f>+O178</f>
        <v>9.75</v>
      </c>
      <c r="S177" s="27">
        <f>+O179</f>
        <v>10.75</v>
      </c>
      <c r="T177" s="27">
        <f>+O180</f>
        <v>10.9</v>
      </c>
      <c r="U177" s="27">
        <f>+O177+O178+O179+O180</f>
        <v>42.8</v>
      </c>
    </row>
    <row r="178" spans="1:21" s="24" customFormat="1" ht="12.75" hidden="1" outlineLevel="2">
      <c r="A178" s="23"/>
      <c r="B178" s="23">
        <v>19</v>
      </c>
      <c r="C178" s="146" t="s">
        <v>115</v>
      </c>
      <c r="D178" s="105">
        <v>1995</v>
      </c>
      <c r="E178" s="104" t="s">
        <v>89</v>
      </c>
      <c r="F178" s="106" t="s">
        <v>90</v>
      </c>
      <c r="G178" s="24" t="s">
        <v>11</v>
      </c>
      <c r="H178" s="25">
        <v>1.6</v>
      </c>
      <c r="I178" s="25">
        <v>8.8</v>
      </c>
      <c r="J178" s="25">
        <v>8.2</v>
      </c>
      <c r="K178" s="25">
        <v>9</v>
      </c>
      <c r="L178" s="25">
        <v>8.9</v>
      </c>
      <c r="M178" s="25">
        <f>(SUM(I178:L178)-MIN(I178:L178)-MAX(I178:L178))/2</f>
        <v>8.85</v>
      </c>
      <c r="N178" s="25">
        <v>0.7</v>
      </c>
      <c r="O178" s="26">
        <f>+H178+M178-N178</f>
        <v>9.75</v>
      </c>
      <c r="P178" s="27"/>
      <c r="Q178" s="27"/>
      <c r="R178" s="27"/>
      <c r="S178" s="27"/>
      <c r="T178" s="27"/>
      <c r="U178" s="27"/>
    </row>
    <row r="179" spans="1:21" s="24" customFormat="1" ht="12.75" hidden="1" outlineLevel="2">
      <c r="A179" s="23"/>
      <c r="B179" s="23">
        <v>19</v>
      </c>
      <c r="C179" s="146" t="s">
        <v>115</v>
      </c>
      <c r="D179" s="105">
        <v>1995</v>
      </c>
      <c r="E179" s="104" t="s">
        <v>89</v>
      </c>
      <c r="F179" s="106" t="s">
        <v>90</v>
      </c>
      <c r="G179" s="24" t="s">
        <v>12</v>
      </c>
      <c r="H179" s="25">
        <v>3.4</v>
      </c>
      <c r="I179" s="25">
        <v>7.3</v>
      </c>
      <c r="J179" s="25">
        <v>7.8</v>
      </c>
      <c r="K179" s="25">
        <v>7</v>
      </c>
      <c r="L179" s="25">
        <v>7.4</v>
      </c>
      <c r="M179" s="25">
        <f>(SUM(I179:L179)-MIN(I179:L179)-MAX(I179:L179))/2</f>
        <v>7.35</v>
      </c>
      <c r="N179" s="25"/>
      <c r="O179" s="26">
        <f>+H179+M179-N179</f>
        <v>10.75</v>
      </c>
      <c r="P179" s="27"/>
      <c r="Q179" s="27"/>
      <c r="R179" s="27"/>
      <c r="S179" s="27"/>
      <c r="T179" s="27"/>
      <c r="U179" s="27"/>
    </row>
    <row r="180" spans="1:15" s="24" customFormat="1" ht="12.75" hidden="1" outlineLevel="2">
      <c r="A180" s="23"/>
      <c r="B180" s="23">
        <v>19</v>
      </c>
      <c r="C180" s="146" t="s">
        <v>115</v>
      </c>
      <c r="D180" s="105">
        <v>1995</v>
      </c>
      <c r="E180" s="104" t="s">
        <v>89</v>
      </c>
      <c r="F180" s="106" t="s">
        <v>90</v>
      </c>
      <c r="G180" s="24" t="s">
        <v>13</v>
      </c>
      <c r="H180" s="25">
        <v>3.4</v>
      </c>
      <c r="I180" s="25">
        <v>7.5</v>
      </c>
      <c r="J180" s="25">
        <v>7.6</v>
      </c>
      <c r="K180" s="25">
        <v>7.5</v>
      </c>
      <c r="L180" s="25">
        <v>7.3</v>
      </c>
      <c r="M180" s="25">
        <f>(SUM(I180:L180)-MIN(I180:L180)-MAX(I180:L180))/2</f>
        <v>7.500000000000001</v>
      </c>
      <c r="N180" s="25"/>
      <c r="O180" s="26">
        <f>+H180+M180-N180</f>
        <v>10.9</v>
      </c>
    </row>
    <row r="181" spans="1:21" s="24" customFormat="1" ht="12.75" outlineLevel="1" collapsed="1">
      <c r="A181" s="23">
        <f>RANK(P177,P$17:P$306,0)</f>
        <v>33</v>
      </c>
      <c r="B181" s="23">
        <v>19</v>
      </c>
      <c r="C181" s="146" t="s">
        <v>115</v>
      </c>
      <c r="D181" s="105">
        <v>1995</v>
      </c>
      <c r="E181" s="104" t="s">
        <v>89</v>
      </c>
      <c r="F181" s="106" t="s">
        <v>90</v>
      </c>
      <c r="H181" s="28"/>
      <c r="I181" s="28"/>
      <c r="J181" s="28"/>
      <c r="K181" s="28"/>
      <c r="L181" s="28"/>
      <c r="M181" s="28"/>
      <c r="N181" s="28"/>
      <c r="O181" s="27"/>
      <c r="Q181" s="27">
        <f>SUBTOTAL(9,Q177:Q180)</f>
        <v>11.4</v>
      </c>
      <c r="R181" s="27">
        <f>SUBTOTAL(9,R177:R180)</f>
        <v>9.75</v>
      </c>
      <c r="S181" s="27">
        <f>SUBTOTAL(9,S177:S180)</f>
        <v>10.75</v>
      </c>
      <c r="T181" s="27">
        <f>SUBTOTAL(9,T177:T180)</f>
        <v>10.9</v>
      </c>
      <c r="U181" s="27">
        <f>SUBTOTAL(9,U177:U180)</f>
        <v>42.8</v>
      </c>
    </row>
    <row r="182" spans="1:21" s="24" customFormat="1" ht="12.75" hidden="1" outlineLevel="2">
      <c r="A182" s="23">
        <f>+A186</f>
        <v>34</v>
      </c>
      <c r="B182" s="23">
        <v>58</v>
      </c>
      <c r="C182" s="146" t="s">
        <v>104</v>
      </c>
      <c r="D182" s="105">
        <v>1995</v>
      </c>
      <c r="E182" s="104" t="s">
        <v>103</v>
      </c>
      <c r="F182" s="106" t="s">
        <v>96</v>
      </c>
      <c r="G182" s="24" t="s">
        <v>10</v>
      </c>
      <c r="H182" s="25">
        <v>4</v>
      </c>
      <c r="I182" s="25">
        <v>8.2</v>
      </c>
      <c r="J182" s="25">
        <v>7.8</v>
      </c>
      <c r="K182" s="25">
        <v>7.9</v>
      </c>
      <c r="L182" s="25">
        <v>8.4</v>
      </c>
      <c r="M182" s="25">
        <f>(SUM(I182:L182)-MIN(I182:L182)-MAX(I182:L182))/2</f>
        <v>8.049999999999997</v>
      </c>
      <c r="N182" s="25"/>
      <c r="O182" s="26">
        <f>+H182+M182-N182</f>
        <v>12.049999999999997</v>
      </c>
      <c r="P182" s="27">
        <f>+O182+O183+O184+O185</f>
        <v>42.75</v>
      </c>
      <c r="Q182" s="27">
        <f>+O182</f>
        <v>12.049999999999997</v>
      </c>
      <c r="R182" s="27">
        <f>+O183</f>
        <v>8.700000000000001</v>
      </c>
      <c r="S182" s="27">
        <f>+O184</f>
        <v>10.85</v>
      </c>
      <c r="T182" s="27">
        <f>+O185</f>
        <v>11.149999999999999</v>
      </c>
      <c r="U182" s="27">
        <f>+O182+O183+O184+O185</f>
        <v>42.75</v>
      </c>
    </row>
    <row r="183" spans="1:21" s="24" customFormat="1" ht="12.75" hidden="1" outlineLevel="2">
      <c r="A183" s="23"/>
      <c r="B183" s="23">
        <v>58</v>
      </c>
      <c r="C183" s="146" t="s">
        <v>104</v>
      </c>
      <c r="D183" s="105">
        <v>1995</v>
      </c>
      <c r="E183" s="104" t="s">
        <v>103</v>
      </c>
      <c r="F183" s="106" t="s">
        <v>96</v>
      </c>
      <c r="G183" s="24" t="s">
        <v>11</v>
      </c>
      <c r="H183" s="25">
        <v>1.7</v>
      </c>
      <c r="I183" s="25">
        <v>7.4</v>
      </c>
      <c r="J183" s="25">
        <v>8.1</v>
      </c>
      <c r="K183" s="25">
        <v>7.8</v>
      </c>
      <c r="L183" s="25">
        <v>7.6</v>
      </c>
      <c r="M183" s="25">
        <f>(SUM(I183:L183)-MIN(I183:L183)-MAX(I183:L183))/2</f>
        <v>7.7</v>
      </c>
      <c r="N183" s="25">
        <v>0.7</v>
      </c>
      <c r="O183" s="26">
        <f>+H183+M183-N183</f>
        <v>8.700000000000001</v>
      </c>
      <c r="P183" s="27"/>
      <c r="Q183" s="27"/>
      <c r="R183" s="27"/>
      <c r="S183" s="27"/>
      <c r="T183" s="27"/>
      <c r="U183" s="27"/>
    </row>
    <row r="184" spans="1:21" s="24" customFormat="1" ht="12.75" hidden="1" outlineLevel="2">
      <c r="A184" s="23"/>
      <c r="B184" s="23">
        <v>58</v>
      </c>
      <c r="C184" s="146" t="s">
        <v>104</v>
      </c>
      <c r="D184" s="105">
        <v>1995</v>
      </c>
      <c r="E184" s="104" t="s">
        <v>103</v>
      </c>
      <c r="F184" s="106" t="s">
        <v>96</v>
      </c>
      <c r="G184" s="24" t="s">
        <v>12</v>
      </c>
      <c r="H184" s="25">
        <v>3.6</v>
      </c>
      <c r="I184" s="25">
        <v>7.2</v>
      </c>
      <c r="J184" s="25">
        <v>7.3</v>
      </c>
      <c r="K184" s="25">
        <v>7.5</v>
      </c>
      <c r="L184" s="25">
        <v>7.2</v>
      </c>
      <c r="M184" s="25">
        <f>(SUM(I184:L184)-MIN(I184:L184)-MAX(I184:L184))/2</f>
        <v>7.25</v>
      </c>
      <c r="N184" s="25"/>
      <c r="O184" s="26">
        <f>+H184+M184-N184</f>
        <v>10.85</v>
      </c>
      <c r="P184" s="27"/>
      <c r="Q184" s="27"/>
      <c r="R184" s="27"/>
      <c r="S184" s="27"/>
      <c r="T184" s="27"/>
      <c r="U184" s="27"/>
    </row>
    <row r="185" spans="1:15" s="24" customFormat="1" ht="12.75" hidden="1" outlineLevel="2">
      <c r="A185" s="23"/>
      <c r="B185" s="23">
        <v>58</v>
      </c>
      <c r="C185" s="146" t="s">
        <v>104</v>
      </c>
      <c r="D185" s="105">
        <v>1995</v>
      </c>
      <c r="E185" s="104" t="s">
        <v>103</v>
      </c>
      <c r="F185" s="106" t="s">
        <v>96</v>
      </c>
      <c r="G185" s="24" t="s">
        <v>13</v>
      </c>
      <c r="H185" s="25">
        <v>2.9</v>
      </c>
      <c r="I185" s="25">
        <v>8.1</v>
      </c>
      <c r="J185" s="25">
        <v>8.2</v>
      </c>
      <c r="K185" s="25">
        <v>8.3</v>
      </c>
      <c r="L185" s="25">
        <v>8.3</v>
      </c>
      <c r="M185" s="25">
        <f>(SUM(I185:L185)-MIN(I185:L185)-MAX(I185:L185))/2</f>
        <v>8.249999999999998</v>
      </c>
      <c r="N185" s="25"/>
      <c r="O185" s="26">
        <f>+H185+M185-N185</f>
        <v>11.149999999999999</v>
      </c>
    </row>
    <row r="186" spans="1:21" s="24" customFormat="1" ht="12.75" outlineLevel="1" collapsed="1">
      <c r="A186" s="23">
        <f>RANK(P182,P$17:P$306,0)</f>
        <v>34</v>
      </c>
      <c r="B186" s="23">
        <v>58</v>
      </c>
      <c r="C186" s="146" t="s">
        <v>104</v>
      </c>
      <c r="D186" s="105">
        <v>1995</v>
      </c>
      <c r="E186" s="104" t="s">
        <v>103</v>
      </c>
      <c r="F186" s="106" t="s">
        <v>96</v>
      </c>
      <c r="H186" s="28"/>
      <c r="I186" s="28"/>
      <c r="J186" s="28"/>
      <c r="K186" s="28"/>
      <c r="L186" s="28"/>
      <c r="M186" s="28"/>
      <c r="N186" s="28"/>
      <c r="O186" s="27"/>
      <c r="Q186" s="27">
        <f>SUBTOTAL(9,Q182:Q185)</f>
        <v>12.049999999999997</v>
      </c>
      <c r="R186" s="27">
        <f>SUBTOTAL(9,R182:R185)</f>
        <v>8.700000000000001</v>
      </c>
      <c r="S186" s="27">
        <f>SUBTOTAL(9,S182:S185)</f>
        <v>10.85</v>
      </c>
      <c r="T186" s="27">
        <f>SUBTOTAL(9,T182:T185)</f>
        <v>11.149999999999999</v>
      </c>
      <c r="U186" s="27">
        <f>SUBTOTAL(9,U182:U185)</f>
        <v>42.75</v>
      </c>
    </row>
    <row r="187" spans="1:21" s="24" customFormat="1" ht="12.75" hidden="1" outlineLevel="2">
      <c r="A187" s="23">
        <f>+A191</f>
        <v>35</v>
      </c>
      <c r="B187" s="23">
        <v>6</v>
      </c>
      <c r="C187" s="146" t="s">
        <v>169</v>
      </c>
      <c r="D187" s="105">
        <v>1995</v>
      </c>
      <c r="E187" s="104" t="s">
        <v>77</v>
      </c>
      <c r="F187" s="106" t="s">
        <v>78</v>
      </c>
      <c r="G187" s="24" t="s">
        <v>10</v>
      </c>
      <c r="H187" s="25">
        <v>4</v>
      </c>
      <c r="I187" s="25">
        <v>8.7</v>
      </c>
      <c r="J187" s="25">
        <v>8.6</v>
      </c>
      <c r="K187" s="25">
        <v>8.6</v>
      </c>
      <c r="L187" s="25">
        <v>8.5</v>
      </c>
      <c r="M187" s="25">
        <f>(SUM(I187:L187)-MIN(I187:L187)-MAX(I187:L187))/2</f>
        <v>8.6</v>
      </c>
      <c r="N187" s="25"/>
      <c r="O187" s="26">
        <f>+H187+M187-N187</f>
        <v>12.6</v>
      </c>
      <c r="P187" s="27">
        <f>+O187+O188+O189+O190</f>
        <v>42.65</v>
      </c>
      <c r="Q187" s="27">
        <f>+O187</f>
        <v>12.6</v>
      </c>
      <c r="R187" s="27">
        <f>+O188</f>
        <v>9.799999999999999</v>
      </c>
      <c r="S187" s="27">
        <f>+O189</f>
        <v>10.249999999999998</v>
      </c>
      <c r="T187" s="27">
        <f>+O190</f>
        <v>10</v>
      </c>
      <c r="U187" s="27">
        <f>+O187+O188+O189+O190</f>
        <v>42.65</v>
      </c>
    </row>
    <row r="188" spans="1:21" s="24" customFormat="1" ht="12.75" hidden="1" outlineLevel="2">
      <c r="A188" s="23"/>
      <c r="B188" s="23">
        <v>6</v>
      </c>
      <c r="C188" s="146" t="s">
        <v>169</v>
      </c>
      <c r="D188" s="105">
        <v>1995</v>
      </c>
      <c r="E188" s="104" t="s">
        <v>77</v>
      </c>
      <c r="F188" s="106" t="s">
        <v>78</v>
      </c>
      <c r="G188" s="24" t="s">
        <v>11</v>
      </c>
      <c r="H188" s="25">
        <v>2.2</v>
      </c>
      <c r="I188" s="25">
        <v>8.2</v>
      </c>
      <c r="J188" s="25">
        <v>8.5</v>
      </c>
      <c r="K188" s="25">
        <v>8.1</v>
      </c>
      <c r="L188" s="25">
        <v>8.2</v>
      </c>
      <c r="M188" s="25">
        <f>(SUM(I188:L188)-MIN(I188:L188)-MAX(I188:L188))/2</f>
        <v>8.2</v>
      </c>
      <c r="N188" s="25">
        <v>0.6</v>
      </c>
      <c r="O188" s="26">
        <f>+H188+M188-N188</f>
        <v>9.799999999999999</v>
      </c>
      <c r="P188" s="27"/>
      <c r="Q188" s="27"/>
      <c r="R188" s="27"/>
      <c r="S188" s="27"/>
      <c r="T188" s="27"/>
      <c r="U188" s="27"/>
    </row>
    <row r="189" spans="1:21" s="24" customFormat="1" ht="12.75" hidden="1" outlineLevel="2">
      <c r="A189" s="23"/>
      <c r="B189" s="23">
        <v>6</v>
      </c>
      <c r="C189" s="146" t="s">
        <v>169</v>
      </c>
      <c r="D189" s="105">
        <v>1995</v>
      </c>
      <c r="E189" s="104" t="s">
        <v>77</v>
      </c>
      <c r="F189" s="106" t="s">
        <v>78</v>
      </c>
      <c r="G189" s="24" t="s">
        <v>12</v>
      </c>
      <c r="H189" s="25">
        <v>3.5</v>
      </c>
      <c r="I189" s="25">
        <v>6.8</v>
      </c>
      <c r="J189" s="25">
        <v>7.1</v>
      </c>
      <c r="K189" s="25">
        <v>6.5</v>
      </c>
      <c r="L189" s="25">
        <v>6.9</v>
      </c>
      <c r="M189" s="25">
        <f>(SUM(I189:L189)-MIN(I189:L189)-MAX(I189:L189))/2</f>
        <v>6.849999999999999</v>
      </c>
      <c r="N189" s="25">
        <v>0.1</v>
      </c>
      <c r="O189" s="26">
        <f>+H189+M189-N189</f>
        <v>10.249999999999998</v>
      </c>
      <c r="P189" s="27"/>
      <c r="Q189" s="27"/>
      <c r="R189" s="27"/>
      <c r="S189" s="27"/>
      <c r="T189" s="27"/>
      <c r="U189" s="27"/>
    </row>
    <row r="190" spans="1:15" s="24" customFormat="1" ht="12.75" hidden="1" outlineLevel="2">
      <c r="A190" s="23"/>
      <c r="B190" s="23">
        <v>6</v>
      </c>
      <c r="C190" s="146" t="s">
        <v>169</v>
      </c>
      <c r="D190" s="105">
        <v>1995</v>
      </c>
      <c r="E190" s="104" t="s">
        <v>77</v>
      </c>
      <c r="F190" s="106" t="s">
        <v>78</v>
      </c>
      <c r="G190" s="24" t="s">
        <v>13</v>
      </c>
      <c r="H190" s="25">
        <v>3.1</v>
      </c>
      <c r="I190" s="25">
        <v>7.4</v>
      </c>
      <c r="J190" s="25">
        <v>7.4</v>
      </c>
      <c r="K190" s="25">
        <v>7.6</v>
      </c>
      <c r="L190" s="25">
        <v>7.4</v>
      </c>
      <c r="M190" s="25">
        <f>(SUM(I190:L190)-MIN(I190:L190)-MAX(I190:L190))/2</f>
        <v>7.3999999999999995</v>
      </c>
      <c r="N190" s="25">
        <v>0.5</v>
      </c>
      <c r="O190" s="26">
        <f>+H190+M190-N190</f>
        <v>10</v>
      </c>
    </row>
    <row r="191" spans="1:21" s="24" customFormat="1" ht="12.75" outlineLevel="1" collapsed="1">
      <c r="A191" s="23">
        <f>RANK(P187,P$17:P$306,0)</f>
        <v>35</v>
      </c>
      <c r="B191" s="23">
        <v>6</v>
      </c>
      <c r="C191" s="146" t="s">
        <v>169</v>
      </c>
      <c r="D191" s="105">
        <v>1995</v>
      </c>
      <c r="E191" s="104" t="s">
        <v>77</v>
      </c>
      <c r="F191" s="106" t="s">
        <v>78</v>
      </c>
      <c r="H191" s="28"/>
      <c r="I191" s="28"/>
      <c r="J191" s="28"/>
      <c r="K191" s="28"/>
      <c r="L191" s="28"/>
      <c r="M191" s="28"/>
      <c r="N191" s="28"/>
      <c r="O191" s="27"/>
      <c r="Q191" s="27">
        <f>SUBTOTAL(9,Q187:Q190)</f>
        <v>12.6</v>
      </c>
      <c r="R191" s="27">
        <f>SUBTOTAL(9,R187:R190)</f>
        <v>9.799999999999999</v>
      </c>
      <c r="S191" s="27">
        <f>SUBTOTAL(9,S187:S190)</f>
        <v>10.249999999999998</v>
      </c>
      <c r="T191" s="27">
        <f>SUBTOTAL(9,T187:T190)</f>
        <v>10</v>
      </c>
      <c r="U191" s="27">
        <f>SUBTOTAL(9,U187:U190)</f>
        <v>42.65</v>
      </c>
    </row>
    <row r="192" spans="1:21" s="24" customFormat="1" ht="12.75" hidden="1" outlineLevel="2">
      <c r="A192" s="23">
        <f>+A196</f>
        <v>36</v>
      </c>
      <c r="B192" s="23">
        <v>38</v>
      </c>
      <c r="C192" s="146" t="s">
        <v>134</v>
      </c>
      <c r="D192" s="105">
        <v>1994</v>
      </c>
      <c r="E192" s="104" t="s">
        <v>133</v>
      </c>
      <c r="F192" s="106" t="s">
        <v>90</v>
      </c>
      <c r="G192" s="24" t="s">
        <v>10</v>
      </c>
      <c r="H192" s="25">
        <v>4</v>
      </c>
      <c r="I192" s="25">
        <v>8.5</v>
      </c>
      <c r="J192" s="25">
        <v>8.6</v>
      </c>
      <c r="K192" s="25">
        <v>8.5</v>
      </c>
      <c r="L192" s="25">
        <v>8.7</v>
      </c>
      <c r="M192" s="25">
        <f>(SUM(I192:L192)-MIN(I192:L192)-MAX(I192:L192))/2</f>
        <v>8.549999999999999</v>
      </c>
      <c r="N192" s="25"/>
      <c r="O192" s="26">
        <f>+H192+M192-N192</f>
        <v>12.549999999999999</v>
      </c>
      <c r="P192" s="27">
        <f>+O192+O193+O194+O195</f>
        <v>42.60000000000001</v>
      </c>
      <c r="Q192" s="27">
        <f>+O192</f>
        <v>12.549999999999999</v>
      </c>
      <c r="R192" s="27">
        <f>+O193</f>
        <v>7.7</v>
      </c>
      <c r="S192" s="27">
        <f>+O194</f>
        <v>10.85</v>
      </c>
      <c r="T192" s="27">
        <f>+O195</f>
        <v>11.500000000000004</v>
      </c>
      <c r="U192" s="27">
        <f>+O192+O193+O194+O195</f>
        <v>42.60000000000001</v>
      </c>
    </row>
    <row r="193" spans="1:21" s="24" customFormat="1" ht="12.75" hidden="1" outlineLevel="2">
      <c r="A193" s="23"/>
      <c r="B193" s="23">
        <v>38</v>
      </c>
      <c r="C193" s="146" t="s">
        <v>134</v>
      </c>
      <c r="D193" s="105">
        <v>1994</v>
      </c>
      <c r="E193" s="104" t="s">
        <v>133</v>
      </c>
      <c r="F193" s="106" t="s">
        <v>90</v>
      </c>
      <c r="G193" s="24" t="s">
        <v>11</v>
      </c>
      <c r="H193" s="25">
        <v>2.2</v>
      </c>
      <c r="I193" s="25">
        <v>6.2</v>
      </c>
      <c r="J193" s="25">
        <v>5.8</v>
      </c>
      <c r="K193" s="25">
        <v>6.4</v>
      </c>
      <c r="L193" s="25">
        <v>6.5</v>
      </c>
      <c r="M193" s="25">
        <f>(SUM(I193:L193)-MIN(I193:L193)-MAX(I193:L193))/2</f>
        <v>6.299999999999999</v>
      </c>
      <c r="N193" s="25">
        <v>0.8</v>
      </c>
      <c r="O193" s="26">
        <f>+H193+M193-N193</f>
        <v>7.7</v>
      </c>
      <c r="P193" s="27"/>
      <c r="Q193" s="27"/>
      <c r="R193" s="27"/>
      <c r="S193" s="27"/>
      <c r="T193" s="27"/>
      <c r="U193" s="27"/>
    </row>
    <row r="194" spans="1:21" s="24" customFormat="1" ht="12.75" hidden="1" outlineLevel="2">
      <c r="A194" s="23"/>
      <c r="B194" s="23">
        <v>38</v>
      </c>
      <c r="C194" s="146" t="s">
        <v>134</v>
      </c>
      <c r="D194" s="105">
        <v>1994</v>
      </c>
      <c r="E194" s="104" t="s">
        <v>133</v>
      </c>
      <c r="F194" s="106" t="s">
        <v>90</v>
      </c>
      <c r="G194" s="24" t="s">
        <v>12</v>
      </c>
      <c r="H194" s="25">
        <v>3.7</v>
      </c>
      <c r="I194" s="25">
        <v>7.4</v>
      </c>
      <c r="J194" s="25">
        <v>7.5</v>
      </c>
      <c r="K194" s="25">
        <v>7.4</v>
      </c>
      <c r="L194" s="25">
        <v>7.6</v>
      </c>
      <c r="M194" s="25">
        <f>(SUM(I194:L194)-MIN(I194:L194)-MAX(I194:L194))/2</f>
        <v>7.45</v>
      </c>
      <c r="N194" s="25">
        <v>0.3</v>
      </c>
      <c r="O194" s="26">
        <f>+H194+M194-N194</f>
        <v>10.85</v>
      </c>
      <c r="P194" s="27"/>
      <c r="Q194" s="27"/>
      <c r="R194" s="27"/>
      <c r="S194" s="27"/>
      <c r="T194" s="27"/>
      <c r="U194" s="27"/>
    </row>
    <row r="195" spans="1:15" s="24" customFormat="1" ht="12.75" hidden="1" outlineLevel="2">
      <c r="A195" s="23"/>
      <c r="B195" s="23">
        <v>38</v>
      </c>
      <c r="C195" s="146" t="s">
        <v>134</v>
      </c>
      <c r="D195" s="105">
        <v>1994</v>
      </c>
      <c r="E195" s="104" t="s">
        <v>133</v>
      </c>
      <c r="F195" s="106" t="s">
        <v>90</v>
      </c>
      <c r="G195" s="24" t="s">
        <v>13</v>
      </c>
      <c r="H195" s="25">
        <v>3.7</v>
      </c>
      <c r="I195" s="25">
        <v>7.9</v>
      </c>
      <c r="J195" s="25">
        <v>8.3</v>
      </c>
      <c r="K195" s="25">
        <v>7.6</v>
      </c>
      <c r="L195" s="25">
        <v>7.7</v>
      </c>
      <c r="M195" s="25">
        <f>(SUM(I195:L195)-MIN(I195:L195)-MAX(I195:L195))/2</f>
        <v>7.8000000000000025</v>
      </c>
      <c r="N195" s="25"/>
      <c r="O195" s="26">
        <f>+H195+M195-N195</f>
        <v>11.500000000000004</v>
      </c>
    </row>
    <row r="196" spans="1:21" s="24" customFormat="1" ht="12.75" outlineLevel="1" collapsed="1">
      <c r="A196" s="23">
        <f>RANK(P192,P$17:P$306,0)</f>
        <v>36</v>
      </c>
      <c r="B196" s="23">
        <v>38</v>
      </c>
      <c r="C196" s="146" t="s">
        <v>134</v>
      </c>
      <c r="D196" s="105">
        <v>1994</v>
      </c>
      <c r="E196" s="104" t="s">
        <v>133</v>
      </c>
      <c r="F196" s="106" t="s">
        <v>90</v>
      </c>
      <c r="H196" s="28"/>
      <c r="I196" s="28"/>
      <c r="J196" s="28"/>
      <c r="K196" s="28"/>
      <c r="L196" s="28"/>
      <c r="M196" s="28"/>
      <c r="N196" s="28"/>
      <c r="O196" s="27"/>
      <c r="Q196" s="27">
        <f>SUBTOTAL(9,Q192:Q195)</f>
        <v>12.549999999999999</v>
      </c>
      <c r="R196" s="27">
        <f>SUBTOTAL(9,R192:R195)</f>
        <v>7.7</v>
      </c>
      <c r="S196" s="27">
        <f>SUBTOTAL(9,S192:S195)</f>
        <v>10.85</v>
      </c>
      <c r="T196" s="27">
        <f>SUBTOTAL(9,T192:T195)</f>
        <v>11.500000000000004</v>
      </c>
      <c r="U196" s="27">
        <f>SUBTOTAL(9,U192:U195)</f>
        <v>42.60000000000001</v>
      </c>
    </row>
    <row r="197" spans="1:21" s="24" customFormat="1" ht="12.75" hidden="1" outlineLevel="2">
      <c r="A197" s="23">
        <f>+A201</f>
        <v>37</v>
      </c>
      <c r="B197" s="23">
        <v>20</v>
      </c>
      <c r="C197" s="146" t="s">
        <v>91</v>
      </c>
      <c r="D197" s="105">
        <v>1993</v>
      </c>
      <c r="E197" s="104" t="s">
        <v>89</v>
      </c>
      <c r="F197" s="106" t="s">
        <v>90</v>
      </c>
      <c r="G197" s="24" t="s">
        <v>10</v>
      </c>
      <c r="H197" s="25">
        <v>4.2</v>
      </c>
      <c r="I197" s="25">
        <v>8.4</v>
      </c>
      <c r="J197" s="25">
        <v>8.6</v>
      </c>
      <c r="K197" s="25">
        <v>8.5</v>
      </c>
      <c r="L197" s="25">
        <v>8.4</v>
      </c>
      <c r="M197" s="25">
        <f>(SUM(I197:L197)-MIN(I197:L197)-MAX(I197:L197))/2</f>
        <v>8.45</v>
      </c>
      <c r="N197" s="25"/>
      <c r="O197" s="26">
        <f>+H197+M197-N197</f>
        <v>12.649999999999999</v>
      </c>
      <c r="P197" s="27">
        <f>+O197+O198+O199+O200</f>
        <v>42.5</v>
      </c>
      <c r="Q197" s="27">
        <f>+O197</f>
        <v>12.649999999999999</v>
      </c>
      <c r="R197" s="27">
        <f>+O198</f>
        <v>8.000000000000002</v>
      </c>
      <c r="S197" s="27">
        <f>+O199</f>
        <v>10.95</v>
      </c>
      <c r="T197" s="27">
        <f>+O200</f>
        <v>10.9</v>
      </c>
      <c r="U197" s="27">
        <f>+O197+O198+O199+O200</f>
        <v>42.5</v>
      </c>
    </row>
    <row r="198" spans="1:21" s="24" customFormat="1" ht="12.75" hidden="1" outlineLevel="2">
      <c r="A198" s="23"/>
      <c r="B198" s="23">
        <v>20</v>
      </c>
      <c r="C198" s="146" t="s">
        <v>91</v>
      </c>
      <c r="D198" s="105">
        <v>1993</v>
      </c>
      <c r="E198" s="104" t="s">
        <v>89</v>
      </c>
      <c r="F198" s="106" t="s">
        <v>90</v>
      </c>
      <c r="G198" s="24" t="s">
        <v>11</v>
      </c>
      <c r="H198" s="25">
        <v>3</v>
      </c>
      <c r="I198" s="25">
        <v>6.2</v>
      </c>
      <c r="J198" s="25">
        <v>5.7</v>
      </c>
      <c r="K198" s="25">
        <v>5.7</v>
      </c>
      <c r="L198" s="25">
        <v>5.2</v>
      </c>
      <c r="M198" s="25">
        <f>(SUM(I198:L198)-MIN(I198:L198)-MAX(I198:L198))/2</f>
        <v>5.700000000000001</v>
      </c>
      <c r="N198" s="25">
        <v>0.7</v>
      </c>
      <c r="O198" s="26">
        <f>+H198+M198-N198</f>
        <v>8.000000000000002</v>
      </c>
      <c r="P198" s="27"/>
      <c r="Q198" s="27"/>
      <c r="R198" s="27"/>
      <c r="S198" s="27"/>
      <c r="T198" s="27"/>
      <c r="U198" s="27"/>
    </row>
    <row r="199" spans="1:21" s="24" customFormat="1" ht="12.75" hidden="1" outlineLevel="2">
      <c r="A199" s="23"/>
      <c r="B199" s="23">
        <v>20</v>
      </c>
      <c r="C199" s="146" t="s">
        <v>91</v>
      </c>
      <c r="D199" s="105">
        <v>1993</v>
      </c>
      <c r="E199" s="104" t="s">
        <v>89</v>
      </c>
      <c r="F199" s="106" t="s">
        <v>90</v>
      </c>
      <c r="G199" s="24" t="s">
        <v>12</v>
      </c>
      <c r="H199" s="25">
        <v>4.8</v>
      </c>
      <c r="I199" s="25">
        <v>6.1</v>
      </c>
      <c r="J199" s="25">
        <v>6.3</v>
      </c>
      <c r="K199" s="25">
        <v>6.2</v>
      </c>
      <c r="L199" s="25">
        <v>6</v>
      </c>
      <c r="M199" s="25">
        <f>(SUM(I199:L199)-MIN(I199:L199)-MAX(I199:L199))/2</f>
        <v>6.149999999999999</v>
      </c>
      <c r="N199" s="25"/>
      <c r="O199" s="26">
        <f>+H199+M199-N199</f>
        <v>10.95</v>
      </c>
      <c r="P199" s="27"/>
      <c r="Q199" s="27"/>
      <c r="R199" s="27"/>
      <c r="S199" s="27"/>
      <c r="T199" s="27"/>
      <c r="U199" s="27"/>
    </row>
    <row r="200" spans="1:15" s="24" customFormat="1" ht="12.75" hidden="1" outlineLevel="2">
      <c r="A200" s="23"/>
      <c r="B200" s="23">
        <v>20</v>
      </c>
      <c r="C200" s="146" t="s">
        <v>91</v>
      </c>
      <c r="D200" s="105">
        <v>1993</v>
      </c>
      <c r="E200" s="104" t="s">
        <v>89</v>
      </c>
      <c r="F200" s="106" t="s">
        <v>90</v>
      </c>
      <c r="G200" s="24" t="s">
        <v>13</v>
      </c>
      <c r="H200" s="25">
        <v>3.7</v>
      </c>
      <c r="I200" s="25">
        <v>7.6</v>
      </c>
      <c r="J200" s="25">
        <v>8</v>
      </c>
      <c r="K200" s="25">
        <v>6.8</v>
      </c>
      <c r="L200" s="25">
        <v>7</v>
      </c>
      <c r="M200" s="25">
        <f>(SUM(I200:L200)-MIN(I200:L200)-MAX(I200:L200))/2</f>
        <v>7.299999999999999</v>
      </c>
      <c r="N200" s="25">
        <v>0.1</v>
      </c>
      <c r="O200" s="26">
        <f>+H200+M200-N200</f>
        <v>10.9</v>
      </c>
    </row>
    <row r="201" spans="1:21" s="24" customFormat="1" ht="12.75" outlineLevel="1" collapsed="1">
      <c r="A201" s="23">
        <f>RANK(P197,P$17:P$306,0)</f>
        <v>37</v>
      </c>
      <c r="B201" s="23">
        <v>20</v>
      </c>
      <c r="C201" s="146" t="s">
        <v>91</v>
      </c>
      <c r="D201" s="105">
        <v>1993</v>
      </c>
      <c r="E201" s="104" t="s">
        <v>89</v>
      </c>
      <c r="F201" s="106" t="s">
        <v>90</v>
      </c>
      <c r="H201" s="28"/>
      <c r="I201" s="28"/>
      <c r="J201" s="28"/>
      <c r="K201" s="28"/>
      <c r="L201" s="28"/>
      <c r="M201" s="28"/>
      <c r="N201" s="28"/>
      <c r="O201" s="27"/>
      <c r="Q201" s="27">
        <f>SUBTOTAL(9,Q197:Q200)</f>
        <v>12.649999999999999</v>
      </c>
      <c r="R201" s="27">
        <f>SUBTOTAL(9,R197:R200)</f>
        <v>8.000000000000002</v>
      </c>
      <c r="S201" s="27">
        <f>SUBTOTAL(9,S197:S200)</f>
        <v>10.95</v>
      </c>
      <c r="T201" s="27">
        <f>SUBTOTAL(9,T197:T200)</f>
        <v>10.9</v>
      </c>
      <c r="U201" s="27">
        <f>SUBTOTAL(9,U197:U200)</f>
        <v>42.5</v>
      </c>
    </row>
    <row r="202" spans="1:21" s="24" customFormat="1" ht="12.75" hidden="1" outlineLevel="2">
      <c r="A202" s="23">
        <f>+A206</f>
        <v>38</v>
      </c>
      <c r="B202" s="23">
        <v>41</v>
      </c>
      <c r="C202" s="146" t="s">
        <v>139</v>
      </c>
      <c r="D202" s="105">
        <v>1993</v>
      </c>
      <c r="E202" s="104" t="s">
        <v>137</v>
      </c>
      <c r="F202" s="106" t="s">
        <v>138</v>
      </c>
      <c r="G202" s="24" t="s">
        <v>10</v>
      </c>
      <c r="H202" s="25">
        <v>4</v>
      </c>
      <c r="I202" s="25">
        <v>8.3</v>
      </c>
      <c r="J202" s="25">
        <v>8.1</v>
      </c>
      <c r="K202" s="25">
        <v>7.8</v>
      </c>
      <c r="L202" s="25">
        <v>8</v>
      </c>
      <c r="M202" s="25">
        <f>(SUM(I202:L202)-MIN(I202:L202)-MAX(I202:L202))/2</f>
        <v>8.05</v>
      </c>
      <c r="N202" s="25"/>
      <c r="O202" s="26">
        <f>+H202+M202-N202</f>
        <v>12.05</v>
      </c>
      <c r="P202" s="27">
        <f>+O202+O203+O204+O205</f>
        <v>42.2</v>
      </c>
      <c r="Q202" s="27">
        <f>+O202</f>
        <v>12.05</v>
      </c>
      <c r="R202" s="27">
        <f>+O203</f>
        <v>8.95</v>
      </c>
      <c r="S202" s="27">
        <f>+O204</f>
        <v>9.450000000000001</v>
      </c>
      <c r="T202" s="27">
        <f>+O205</f>
        <v>11.75</v>
      </c>
      <c r="U202" s="27">
        <f>+O202+O203+O204+O205</f>
        <v>42.2</v>
      </c>
    </row>
    <row r="203" spans="1:21" s="24" customFormat="1" ht="12.75" hidden="1" outlineLevel="2">
      <c r="A203" s="23"/>
      <c r="B203" s="23">
        <v>41</v>
      </c>
      <c r="C203" s="146" t="s">
        <v>139</v>
      </c>
      <c r="D203" s="105">
        <v>1993</v>
      </c>
      <c r="E203" s="104" t="s">
        <v>137</v>
      </c>
      <c r="F203" s="106" t="s">
        <v>138</v>
      </c>
      <c r="G203" s="24" t="s">
        <v>11</v>
      </c>
      <c r="H203" s="25">
        <v>1.9</v>
      </c>
      <c r="I203" s="25">
        <v>7.5</v>
      </c>
      <c r="J203" s="25">
        <v>7.3</v>
      </c>
      <c r="K203" s="25">
        <v>6.8</v>
      </c>
      <c r="L203" s="25">
        <v>7.4</v>
      </c>
      <c r="M203" s="25">
        <f>(SUM(I203:L203)-MIN(I203:L203)-MAX(I203:L203))/2</f>
        <v>7.35</v>
      </c>
      <c r="N203" s="25">
        <v>0.3</v>
      </c>
      <c r="O203" s="26">
        <f>+H203+M203-N203</f>
        <v>8.95</v>
      </c>
      <c r="P203" s="27"/>
      <c r="Q203" s="27"/>
      <c r="R203" s="27"/>
      <c r="S203" s="27"/>
      <c r="T203" s="27"/>
      <c r="U203" s="27"/>
    </row>
    <row r="204" spans="1:21" s="24" customFormat="1" ht="12.75" hidden="1" outlineLevel="2">
      <c r="A204" s="23"/>
      <c r="B204" s="23">
        <v>41</v>
      </c>
      <c r="C204" s="146" t="s">
        <v>139</v>
      </c>
      <c r="D204" s="105">
        <v>1993</v>
      </c>
      <c r="E204" s="104" t="s">
        <v>137</v>
      </c>
      <c r="F204" s="106" t="s">
        <v>138</v>
      </c>
      <c r="G204" s="24" t="s">
        <v>12</v>
      </c>
      <c r="H204" s="25">
        <v>2.8</v>
      </c>
      <c r="I204" s="25">
        <v>6.7</v>
      </c>
      <c r="J204" s="25">
        <v>6.8</v>
      </c>
      <c r="K204" s="25">
        <v>7</v>
      </c>
      <c r="L204" s="25">
        <v>6.4</v>
      </c>
      <c r="M204" s="25">
        <f>(SUM(I204:L204)-MIN(I204:L204)-MAX(I204:L204))/2</f>
        <v>6.75</v>
      </c>
      <c r="N204" s="25">
        <v>0.1</v>
      </c>
      <c r="O204" s="26">
        <f>+H204+M204-N204</f>
        <v>9.450000000000001</v>
      </c>
      <c r="P204" s="27"/>
      <c r="Q204" s="27"/>
      <c r="R204" s="27"/>
      <c r="S204" s="27"/>
      <c r="T204" s="27"/>
      <c r="U204" s="27"/>
    </row>
    <row r="205" spans="1:15" s="24" customFormat="1" ht="12.75" hidden="1" outlineLevel="2">
      <c r="A205" s="23"/>
      <c r="B205" s="23">
        <v>41</v>
      </c>
      <c r="C205" s="146" t="s">
        <v>139</v>
      </c>
      <c r="D205" s="105">
        <v>1993</v>
      </c>
      <c r="E205" s="104" t="s">
        <v>137</v>
      </c>
      <c r="F205" s="106" t="s">
        <v>138</v>
      </c>
      <c r="G205" s="24" t="s">
        <v>13</v>
      </c>
      <c r="H205" s="25">
        <v>3.7</v>
      </c>
      <c r="I205" s="25">
        <v>7.7</v>
      </c>
      <c r="J205" s="25">
        <v>8.2</v>
      </c>
      <c r="K205" s="25">
        <v>8</v>
      </c>
      <c r="L205" s="25">
        <v>8.1</v>
      </c>
      <c r="M205" s="25">
        <f>(SUM(I205:L205)-MIN(I205:L205)-MAX(I205:L205))/2</f>
        <v>8.05</v>
      </c>
      <c r="N205" s="25"/>
      <c r="O205" s="26">
        <f>+H205+M205-N205</f>
        <v>11.75</v>
      </c>
    </row>
    <row r="206" spans="1:21" s="24" customFormat="1" ht="12.75" outlineLevel="1" collapsed="1">
      <c r="A206" s="23">
        <f>RANK(P202,P$17:P$306,0)</f>
        <v>38</v>
      </c>
      <c r="B206" s="23">
        <v>41</v>
      </c>
      <c r="C206" s="146" t="s">
        <v>139</v>
      </c>
      <c r="D206" s="105">
        <v>1993</v>
      </c>
      <c r="E206" s="104" t="s">
        <v>137</v>
      </c>
      <c r="F206" s="106" t="s">
        <v>138</v>
      </c>
      <c r="H206" s="28"/>
      <c r="I206" s="28"/>
      <c r="J206" s="28"/>
      <c r="K206" s="28"/>
      <c r="L206" s="28"/>
      <c r="M206" s="28"/>
      <c r="N206" s="28"/>
      <c r="O206" s="27"/>
      <c r="Q206" s="27">
        <f>SUBTOTAL(9,Q202:Q205)</f>
        <v>12.05</v>
      </c>
      <c r="R206" s="27">
        <f>SUBTOTAL(9,R202:R205)</f>
        <v>8.95</v>
      </c>
      <c r="S206" s="27">
        <f>SUBTOTAL(9,S202:S205)</f>
        <v>9.450000000000001</v>
      </c>
      <c r="T206" s="27">
        <f>SUBTOTAL(9,T202:T205)</f>
        <v>11.75</v>
      </c>
      <c r="U206" s="27">
        <f>SUBTOTAL(9,U202:U205)</f>
        <v>42.2</v>
      </c>
    </row>
    <row r="207" spans="1:21" s="24" customFormat="1" ht="12.75" hidden="1" outlineLevel="2">
      <c r="A207" s="23">
        <f>+A211</f>
        <v>39</v>
      </c>
      <c r="B207" s="23">
        <v>5</v>
      </c>
      <c r="C207" s="146" t="s">
        <v>79</v>
      </c>
      <c r="D207" s="105">
        <v>1994</v>
      </c>
      <c r="E207" s="104" t="s">
        <v>77</v>
      </c>
      <c r="F207" s="106" t="s">
        <v>78</v>
      </c>
      <c r="G207" s="24" t="s">
        <v>10</v>
      </c>
      <c r="H207" s="25">
        <v>4</v>
      </c>
      <c r="I207" s="25">
        <v>8.5</v>
      </c>
      <c r="J207" s="25">
        <v>8.4</v>
      </c>
      <c r="K207" s="25">
        <v>8</v>
      </c>
      <c r="L207" s="25">
        <v>8.3</v>
      </c>
      <c r="M207" s="25">
        <f>(SUM(I207:L207)-MIN(I207:L207)-MAX(I207:L207))/2</f>
        <v>8.350000000000001</v>
      </c>
      <c r="N207" s="25"/>
      <c r="O207" s="26">
        <f>+H207+M207-N207</f>
        <v>12.350000000000001</v>
      </c>
      <c r="P207" s="27">
        <f>+O207+O208+O209+O210</f>
        <v>42.150000000000006</v>
      </c>
      <c r="Q207" s="27">
        <f>+O207</f>
        <v>12.350000000000001</v>
      </c>
      <c r="R207" s="27">
        <f>+O208</f>
        <v>9.700000000000001</v>
      </c>
      <c r="S207" s="27">
        <f>+O209</f>
        <v>9.5</v>
      </c>
      <c r="T207" s="27">
        <f>+O210</f>
        <v>10.6</v>
      </c>
      <c r="U207" s="27">
        <f>+O207+O208+O209+O210</f>
        <v>42.150000000000006</v>
      </c>
    </row>
    <row r="208" spans="1:21" s="24" customFormat="1" ht="12.75" hidden="1" outlineLevel="2">
      <c r="A208" s="23"/>
      <c r="B208" s="23">
        <v>5</v>
      </c>
      <c r="C208" s="146" t="s">
        <v>79</v>
      </c>
      <c r="D208" s="105">
        <v>1995</v>
      </c>
      <c r="E208" s="104" t="s">
        <v>77</v>
      </c>
      <c r="F208" s="106" t="s">
        <v>78</v>
      </c>
      <c r="G208" s="24" t="s">
        <v>11</v>
      </c>
      <c r="H208" s="25">
        <v>2.6</v>
      </c>
      <c r="I208" s="25">
        <v>7.8</v>
      </c>
      <c r="J208" s="25">
        <v>7.6</v>
      </c>
      <c r="K208" s="25">
        <v>7.2</v>
      </c>
      <c r="L208" s="25">
        <v>7.9</v>
      </c>
      <c r="M208" s="25">
        <f>(SUM(I208:L208)-MIN(I208:L208)-MAX(I208:L208))/2</f>
        <v>7.7</v>
      </c>
      <c r="N208" s="25">
        <v>0.6</v>
      </c>
      <c r="O208" s="26">
        <f>+H208+M208-N208</f>
        <v>9.700000000000001</v>
      </c>
      <c r="P208" s="27"/>
      <c r="Q208" s="27"/>
      <c r="R208" s="27"/>
      <c r="S208" s="27"/>
      <c r="T208" s="27"/>
      <c r="U208" s="27"/>
    </row>
    <row r="209" spans="1:21" s="24" customFormat="1" ht="12.75" hidden="1" outlineLevel="2">
      <c r="A209" s="23"/>
      <c r="B209" s="23">
        <v>5</v>
      </c>
      <c r="C209" s="146" t="s">
        <v>79</v>
      </c>
      <c r="D209" s="105">
        <v>1996</v>
      </c>
      <c r="E209" s="104" t="s">
        <v>77</v>
      </c>
      <c r="F209" s="106" t="s">
        <v>78</v>
      </c>
      <c r="G209" s="24" t="s">
        <v>12</v>
      </c>
      <c r="H209" s="25">
        <v>3.4</v>
      </c>
      <c r="I209" s="25">
        <v>6.1</v>
      </c>
      <c r="J209" s="25">
        <v>6.1</v>
      </c>
      <c r="K209" s="25">
        <v>6</v>
      </c>
      <c r="L209" s="25">
        <v>6.3</v>
      </c>
      <c r="M209" s="25">
        <f>(SUM(I209:L209)-MIN(I209:L209)-MAX(I209:L209))/2</f>
        <v>6.1</v>
      </c>
      <c r="N209" s="25"/>
      <c r="O209" s="26">
        <f>+H209+M209-N209</f>
        <v>9.5</v>
      </c>
      <c r="P209" s="27"/>
      <c r="Q209" s="27"/>
      <c r="R209" s="27"/>
      <c r="S209" s="27"/>
      <c r="T209" s="27"/>
      <c r="U209" s="27"/>
    </row>
    <row r="210" spans="1:15" s="24" customFormat="1" ht="12.75" hidden="1" outlineLevel="2">
      <c r="A210" s="23"/>
      <c r="B210" s="23">
        <v>5</v>
      </c>
      <c r="C210" s="146" t="s">
        <v>79</v>
      </c>
      <c r="D210" s="105">
        <v>1997</v>
      </c>
      <c r="E210" s="104" t="s">
        <v>77</v>
      </c>
      <c r="F210" s="106" t="s">
        <v>78</v>
      </c>
      <c r="G210" s="24" t="s">
        <v>13</v>
      </c>
      <c r="H210" s="25">
        <v>2.9</v>
      </c>
      <c r="I210" s="25">
        <v>7.7</v>
      </c>
      <c r="J210" s="25">
        <v>7.3</v>
      </c>
      <c r="K210" s="25">
        <v>7.7</v>
      </c>
      <c r="L210" s="25">
        <v>7.8</v>
      </c>
      <c r="M210" s="25">
        <f>(SUM(I210:L210)-MIN(I210:L210)-MAX(I210:L210))/2</f>
        <v>7.699999999999999</v>
      </c>
      <c r="N210" s="25"/>
      <c r="O210" s="26">
        <f>+H210+M210-N210</f>
        <v>10.6</v>
      </c>
    </row>
    <row r="211" spans="1:21" s="24" customFormat="1" ht="12.75" outlineLevel="1" collapsed="1">
      <c r="A211" s="23">
        <f>RANK(P207,P$17:P$306,0)</f>
        <v>39</v>
      </c>
      <c r="B211" s="23">
        <v>5</v>
      </c>
      <c r="C211" s="146" t="s">
        <v>79</v>
      </c>
      <c r="D211" s="105">
        <v>1998</v>
      </c>
      <c r="E211" s="104" t="s">
        <v>77</v>
      </c>
      <c r="F211" s="106" t="s">
        <v>78</v>
      </c>
      <c r="H211" s="28"/>
      <c r="I211" s="28"/>
      <c r="J211" s="28"/>
      <c r="K211" s="28"/>
      <c r="L211" s="28"/>
      <c r="M211" s="28"/>
      <c r="N211" s="28"/>
      <c r="O211" s="27"/>
      <c r="Q211" s="27">
        <f>SUBTOTAL(9,Q207:Q210)</f>
        <v>12.350000000000001</v>
      </c>
      <c r="R211" s="27">
        <f>SUBTOTAL(9,R207:R210)</f>
        <v>9.700000000000001</v>
      </c>
      <c r="S211" s="27">
        <f>SUBTOTAL(9,S207:S210)</f>
        <v>9.5</v>
      </c>
      <c r="T211" s="27">
        <f>SUBTOTAL(9,T207:T210)</f>
        <v>10.6</v>
      </c>
      <c r="U211" s="27">
        <f>SUBTOTAL(9,U207:U210)</f>
        <v>42.150000000000006</v>
      </c>
    </row>
    <row r="212" spans="1:21" s="24" customFormat="1" ht="12.75" hidden="1" outlineLevel="2">
      <c r="A212" s="23">
        <f>+A216</f>
        <v>40</v>
      </c>
      <c r="B212" s="23">
        <v>1</v>
      </c>
      <c r="C212" s="146" t="s">
        <v>106</v>
      </c>
      <c r="D212" s="105">
        <v>1995</v>
      </c>
      <c r="E212" s="104" t="s">
        <v>107</v>
      </c>
      <c r="F212" s="106" t="s">
        <v>75</v>
      </c>
      <c r="G212" s="24" t="s">
        <v>10</v>
      </c>
      <c r="H212" s="25">
        <v>4.2</v>
      </c>
      <c r="I212" s="25">
        <v>8.2</v>
      </c>
      <c r="J212" s="25">
        <v>8</v>
      </c>
      <c r="K212" s="25">
        <v>8.5</v>
      </c>
      <c r="L212" s="25">
        <v>8.3</v>
      </c>
      <c r="M212" s="25">
        <f>(SUM(I212:L212)-MIN(I212:L212)-MAX(I212:L212))/2</f>
        <v>8.25</v>
      </c>
      <c r="N212" s="25"/>
      <c r="O212" s="26">
        <f>+H212+M212-N212</f>
        <v>12.45</v>
      </c>
      <c r="P212" s="27">
        <f>+O212+O213+O214+O215</f>
        <v>41.949999999999996</v>
      </c>
      <c r="Q212" s="27">
        <f>+O212</f>
        <v>12.45</v>
      </c>
      <c r="R212" s="27">
        <f>+O213</f>
        <v>4.95</v>
      </c>
      <c r="S212" s="27">
        <f>+O214</f>
        <v>13.149999999999999</v>
      </c>
      <c r="T212" s="27">
        <f>+O215</f>
        <v>11.399999999999999</v>
      </c>
      <c r="U212" s="27">
        <f>+O212+O213+O214+O215</f>
        <v>41.949999999999996</v>
      </c>
    </row>
    <row r="213" spans="1:21" s="24" customFormat="1" ht="12.75" hidden="1" outlineLevel="2">
      <c r="A213" s="23"/>
      <c r="B213" s="23">
        <v>1</v>
      </c>
      <c r="C213" s="146" t="s">
        <v>106</v>
      </c>
      <c r="D213" s="105">
        <v>1995</v>
      </c>
      <c r="E213" s="104" t="s">
        <v>107</v>
      </c>
      <c r="F213" s="106" t="s">
        <v>75</v>
      </c>
      <c r="G213" s="24" t="s">
        <v>11</v>
      </c>
      <c r="H213" s="25">
        <v>1.6</v>
      </c>
      <c r="I213" s="25">
        <v>4</v>
      </c>
      <c r="J213" s="25">
        <v>4.6</v>
      </c>
      <c r="K213" s="25">
        <v>4</v>
      </c>
      <c r="L213" s="25">
        <v>4.1</v>
      </c>
      <c r="M213" s="25">
        <f>(SUM(I213:L213)-MIN(I213:L213)-MAX(I213:L213))/2</f>
        <v>4.05</v>
      </c>
      <c r="N213" s="25">
        <v>0.7</v>
      </c>
      <c r="O213" s="26">
        <f>+H213+M213-N213</f>
        <v>4.95</v>
      </c>
      <c r="P213" s="27"/>
      <c r="Q213" s="27"/>
      <c r="R213" s="27"/>
      <c r="S213" s="27"/>
      <c r="T213" s="27"/>
      <c r="U213" s="27"/>
    </row>
    <row r="214" spans="1:21" s="24" customFormat="1" ht="12.75" hidden="1" outlineLevel="2">
      <c r="A214" s="23"/>
      <c r="B214" s="23">
        <v>1</v>
      </c>
      <c r="C214" s="146" t="s">
        <v>106</v>
      </c>
      <c r="D214" s="105">
        <v>1995</v>
      </c>
      <c r="E214" s="104" t="s">
        <v>107</v>
      </c>
      <c r="F214" s="106" t="s">
        <v>75</v>
      </c>
      <c r="G214" s="24" t="s">
        <v>12</v>
      </c>
      <c r="H214" s="25">
        <v>4.4</v>
      </c>
      <c r="I214" s="25">
        <v>8.7</v>
      </c>
      <c r="J214" s="25">
        <v>8.6</v>
      </c>
      <c r="K214" s="25">
        <v>8.8</v>
      </c>
      <c r="L214" s="25">
        <v>8.8</v>
      </c>
      <c r="M214" s="25">
        <f>(SUM(I214:L214)-MIN(I214:L214)-MAX(I214:L214))/2</f>
        <v>8.749999999999998</v>
      </c>
      <c r="N214" s="25"/>
      <c r="O214" s="26">
        <f>+H214+M214-N214</f>
        <v>13.149999999999999</v>
      </c>
      <c r="P214" s="27"/>
      <c r="Q214" s="27"/>
      <c r="R214" s="27"/>
      <c r="S214" s="27"/>
      <c r="T214" s="27"/>
      <c r="U214" s="27"/>
    </row>
    <row r="215" spans="1:15" s="24" customFormat="1" ht="12.75" hidden="1" outlineLevel="2">
      <c r="A215" s="23"/>
      <c r="B215" s="23">
        <v>1</v>
      </c>
      <c r="C215" s="146" t="s">
        <v>106</v>
      </c>
      <c r="D215" s="105">
        <v>1995</v>
      </c>
      <c r="E215" s="104" t="s">
        <v>107</v>
      </c>
      <c r="F215" s="106" t="s">
        <v>75</v>
      </c>
      <c r="G215" s="24" t="s">
        <v>13</v>
      </c>
      <c r="H215" s="25">
        <v>3.9</v>
      </c>
      <c r="I215" s="25">
        <v>7.5</v>
      </c>
      <c r="J215" s="25">
        <v>7.9</v>
      </c>
      <c r="K215" s="25">
        <v>7.5</v>
      </c>
      <c r="L215" s="25">
        <v>7.3</v>
      </c>
      <c r="M215" s="25">
        <f>(SUM(I215:L215)-MIN(I215:L215)-MAX(I215:L215))/2</f>
        <v>7.499999999999999</v>
      </c>
      <c r="N215" s="25"/>
      <c r="O215" s="26">
        <f>+H215+M215-N215</f>
        <v>11.399999999999999</v>
      </c>
    </row>
    <row r="216" spans="1:21" s="24" customFormat="1" ht="12.75" outlineLevel="1" collapsed="1">
      <c r="A216" s="23">
        <f>RANK(P212,P$17:P$306,0)</f>
        <v>40</v>
      </c>
      <c r="B216" s="23">
        <v>1</v>
      </c>
      <c r="C216" s="146" t="s">
        <v>106</v>
      </c>
      <c r="D216" s="105">
        <v>1995</v>
      </c>
      <c r="E216" s="104" t="s">
        <v>107</v>
      </c>
      <c r="F216" s="106" t="s">
        <v>75</v>
      </c>
      <c r="H216" s="28"/>
      <c r="I216" s="28"/>
      <c r="J216" s="28"/>
      <c r="K216" s="28"/>
      <c r="L216" s="28"/>
      <c r="M216" s="28"/>
      <c r="N216" s="28"/>
      <c r="O216" s="27"/>
      <c r="Q216" s="27">
        <f>SUBTOTAL(9,Q212:Q215)</f>
        <v>12.45</v>
      </c>
      <c r="R216" s="27">
        <f>SUBTOTAL(9,R212:R215)</f>
        <v>4.95</v>
      </c>
      <c r="S216" s="27">
        <f>SUBTOTAL(9,S212:S215)</f>
        <v>13.149999999999999</v>
      </c>
      <c r="T216" s="27">
        <f>SUBTOTAL(9,T212:T215)</f>
        <v>11.399999999999999</v>
      </c>
      <c r="U216" s="27">
        <f>SUBTOTAL(9,U212:U215)</f>
        <v>41.949999999999996</v>
      </c>
    </row>
    <row r="217" spans="1:21" s="24" customFormat="1" ht="12.75" hidden="1" outlineLevel="2">
      <c r="A217" s="23">
        <f>+A221</f>
        <v>41</v>
      </c>
      <c r="B217" s="23">
        <v>42</v>
      </c>
      <c r="C217" s="146" t="s">
        <v>168</v>
      </c>
      <c r="D217" s="105">
        <v>1994</v>
      </c>
      <c r="E217" s="104" t="s">
        <v>137</v>
      </c>
      <c r="F217" s="106" t="s">
        <v>138</v>
      </c>
      <c r="G217" s="24" t="s">
        <v>10</v>
      </c>
      <c r="H217" s="25">
        <v>4.4</v>
      </c>
      <c r="I217" s="25">
        <v>7.2</v>
      </c>
      <c r="J217" s="25">
        <v>7.3</v>
      </c>
      <c r="K217" s="25">
        <v>7.2</v>
      </c>
      <c r="L217" s="25">
        <v>7.3</v>
      </c>
      <c r="M217" s="25">
        <f>(SUM(I217:L217)-MIN(I217:L217)-MAX(I217:L217))/2</f>
        <v>7.25</v>
      </c>
      <c r="N217" s="25"/>
      <c r="O217" s="26">
        <f>+H217+M217-N217</f>
        <v>11.65</v>
      </c>
      <c r="P217" s="27">
        <f>+O217+O218+O219+O220</f>
        <v>41.50000000000001</v>
      </c>
      <c r="Q217" s="27">
        <f>+O217</f>
        <v>11.65</v>
      </c>
      <c r="R217" s="27">
        <f>+O218</f>
        <v>8.55</v>
      </c>
      <c r="S217" s="27">
        <f>+O219</f>
        <v>9.7</v>
      </c>
      <c r="T217" s="27">
        <f>+O220</f>
        <v>11.600000000000003</v>
      </c>
      <c r="U217" s="27">
        <f>+O217+O218+O219+O220</f>
        <v>41.50000000000001</v>
      </c>
    </row>
    <row r="218" spans="1:21" s="24" customFormat="1" ht="12.75" hidden="1" outlineLevel="2">
      <c r="A218" s="23"/>
      <c r="B218" s="23">
        <v>42</v>
      </c>
      <c r="C218" s="146" t="s">
        <v>168</v>
      </c>
      <c r="D218" s="105">
        <v>1994</v>
      </c>
      <c r="E218" s="104" t="s">
        <v>137</v>
      </c>
      <c r="F218" s="106" t="s">
        <v>138</v>
      </c>
      <c r="G218" s="24" t="s">
        <v>11</v>
      </c>
      <c r="H218" s="25">
        <v>2.4</v>
      </c>
      <c r="I218" s="25">
        <v>6.5</v>
      </c>
      <c r="J218" s="25">
        <v>6.9</v>
      </c>
      <c r="K218" s="25">
        <v>7</v>
      </c>
      <c r="L218" s="25">
        <v>6.6</v>
      </c>
      <c r="M218" s="25">
        <f>(SUM(I218:L218)-MIN(I218:L218)-MAX(I218:L218))/2</f>
        <v>6.75</v>
      </c>
      <c r="N218" s="25">
        <v>0.6</v>
      </c>
      <c r="O218" s="26">
        <f>+H218+M218-N218</f>
        <v>8.55</v>
      </c>
      <c r="P218" s="27"/>
      <c r="Q218" s="27"/>
      <c r="R218" s="27"/>
      <c r="S218" s="27"/>
      <c r="T218" s="27"/>
      <c r="U218" s="27"/>
    </row>
    <row r="219" spans="1:21" s="24" customFormat="1" ht="12.75" hidden="1" outlineLevel="2">
      <c r="A219" s="23"/>
      <c r="B219" s="23">
        <v>42</v>
      </c>
      <c r="C219" s="146" t="s">
        <v>168</v>
      </c>
      <c r="D219" s="105">
        <v>1994</v>
      </c>
      <c r="E219" s="104" t="s">
        <v>137</v>
      </c>
      <c r="F219" s="106" t="s">
        <v>138</v>
      </c>
      <c r="G219" s="24" t="s">
        <v>12</v>
      </c>
      <c r="H219" s="25">
        <v>3.3</v>
      </c>
      <c r="I219" s="25">
        <v>6.5</v>
      </c>
      <c r="J219" s="25">
        <v>6.4</v>
      </c>
      <c r="K219" s="25">
        <v>6.4</v>
      </c>
      <c r="L219" s="25">
        <v>6.3</v>
      </c>
      <c r="M219" s="25">
        <f>(SUM(I219:L219)-MIN(I219:L219)-MAX(I219:L219))/2</f>
        <v>6.4</v>
      </c>
      <c r="N219" s="25"/>
      <c r="O219" s="26">
        <f>+H219+M219-N219</f>
        <v>9.7</v>
      </c>
      <c r="P219" s="27"/>
      <c r="Q219" s="27"/>
      <c r="R219" s="27"/>
      <c r="S219" s="27"/>
      <c r="T219" s="27"/>
      <c r="U219" s="27"/>
    </row>
    <row r="220" spans="1:15" s="24" customFormat="1" ht="12.75" hidden="1" outlineLevel="2">
      <c r="A220" s="23"/>
      <c r="B220" s="23">
        <v>42</v>
      </c>
      <c r="C220" s="146" t="s">
        <v>168</v>
      </c>
      <c r="D220" s="105">
        <v>1994</v>
      </c>
      <c r="E220" s="104" t="s">
        <v>137</v>
      </c>
      <c r="F220" s="106" t="s">
        <v>138</v>
      </c>
      <c r="G220" s="24" t="s">
        <v>13</v>
      </c>
      <c r="H220" s="25">
        <v>3.5</v>
      </c>
      <c r="I220" s="25">
        <v>8</v>
      </c>
      <c r="J220" s="25">
        <v>8.1</v>
      </c>
      <c r="K220" s="25">
        <v>8.1</v>
      </c>
      <c r="L220" s="25">
        <v>8.2</v>
      </c>
      <c r="M220" s="25">
        <f>(SUM(I220:L220)-MIN(I220:L220)-MAX(I220:L220))/2</f>
        <v>8.100000000000003</v>
      </c>
      <c r="N220" s="25"/>
      <c r="O220" s="26">
        <f>+H220+M220-N220</f>
        <v>11.600000000000003</v>
      </c>
    </row>
    <row r="221" spans="1:21" s="24" customFormat="1" ht="12.75" outlineLevel="1" collapsed="1">
      <c r="A221" s="23">
        <f>RANK(P217,P$17:P$306,0)</f>
        <v>41</v>
      </c>
      <c r="B221" s="23">
        <v>42</v>
      </c>
      <c r="C221" s="146" t="s">
        <v>168</v>
      </c>
      <c r="D221" s="105">
        <v>1994</v>
      </c>
      <c r="E221" s="104" t="s">
        <v>137</v>
      </c>
      <c r="F221" s="106" t="s">
        <v>138</v>
      </c>
      <c r="H221" s="28"/>
      <c r="I221" s="28"/>
      <c r="J221" s="28"/>
      <c r="K221" s="28"/>
      <c r="L221" s="28"/>
      <c r="M221" s="28"/>
      <c r="N221" s="28"/>
      <c r="O221" s="27"/>
      <c r="Q221" s="27">
        <f>SUBTOTAL(9,Q217:Q220)</f>
        <v>11.65</v>
      </c>
      <c r="R221" s="27">
        <f>SUBTOTAL(9,R217:R220)</f>
        <v>8.55</v>
      </c>
      <c r="S221" s="27">
        <f>SUBTOTAL(9,S217:S220)</f>
        <v>9.7</v>
      </c>
      <c r="T221" s="27">
        <f>SUBTOTAL(9,T217:T220)</f>
        <v>11.600000000000003</v>
      </c>
      <c r="U221" s="27">
        <f>SUBTOTAL(9,U217:U220)</f>
        <v>41.50000000000001</v>
      </c>
    </row>
    <row r="222" spans="1:21" s="24" customFormat="1" ht="12.75" hidden="1" outlineLevel="2">
      <c r="A222" s="23">
        <f>+A226</f>
        <v>42</v>
      </c>
      <c r="B222" s="23">
        <v>44</v>
      </c>
      <c r="C222" s="146" t="s">
        <v>143</v>
      </c>
      <c r="D222" s="105">
        <v>1993</v>
      </c>
      <c r="E222" s="104" t="s">
        <v>141</v>
      </c>
      <c r="F222" s="106" t="s">
        <v>142</v>
      </c>
      <c r="G222" s="24" t="s">
        <v>10</v>
      </c>
      <c r="H222" s="25">
        <v>4.4</v>
      </c>
      <c r="I222" s="25">
        <v>8.6</v>
      </c>
      <c r="J222" s="25">
        <v>8.7</v>
      </c>
      <c r="K222" s="25">
        <v>8.4</v>
      </c>
      <c r="L222" s="25">
        <v>8.4</v>
      </c>
      <c r="M222" s="25">
        <f>(SUM(I222:L222)-MIN(I222:L222)-MAX(I222:L222))/2</f>
        <v>8.499999999999998</v>
      </c>
      <c r="N222" s="25"/>
      <c r="O222" s="26">
        <f>+H222+M222-N222</f>
        <v>12.899999999999999</v>
      </c>
      <c r="P222" s="27">
        <f>+O222+O223+O224+O225</f>
        <v>41.39999999999999</v>
      </c>
      <c r="Q222" s="27">
        <f>+O222</f>
        <v>12.899999999999999</v>
      </c>
      <c r="R222" s="27">
        <f>+O223</f>
        <v>7.95</v>
      </c>
      <c r="S222" s="27">
        <f>+O224</f>
        <v>9.299999999999997</v>
      </c>
      <c r="T222" s="27">
        <f>+O225</f>
        <v>11.25</v>
      </c>
      <c r="U222" s="27">
        <f>+O222+O223+O224+O225</f>
        <v>41.39999999999999</v>
      </c>
    </row>
    <row r="223" spans="1:21" s="24" customFormat="1" ht="12.75" hidden="1" outlineLevel="2">
      <c r="A223" s="23"/>
      <c r="B223" s="23">
        <v>44</v>
      </c>
      <c r="C223" s="146" t="s">
        <v>143</v>
      </c>
      <c r="D223" s="105">
        <v>1993</v>
      </c>
      <c r="E223" s="104" t="s">
        <v>141</v>
      </c>
      <c r="F223" s="106" t="s">
        <v>142</v>
      </c>
      <c r="G223" s="24" t="s">
        <v>11</v>
      </c>
      <c r="H223" s="25">
        <v>3.1</v>
      </c>
      <c r="I223" s="25">
        <v>5.7</v>
      </c>
      <c r="J223" s="25">
        <v>6</v>
      </c>
      <c r="K223" s="25">
        <v>5.4</v>
      </c>
      <c r="L223" s="25">
        <v>5.2</v>
      </c>
      <c r="M223" s="25">
        <f>(SUM(I223:L223)-MIN(I223:L223)-MAX(I223:L223))/2</f>
        <v>5.550000000000001</v>
      </c>
      <c r="N223" s="25">
        <v>0.7</v>
      </c>
      <c r="O223" s="26">
        <f>+H223+M223-N223</f>
        <v>7.95</v>
      </c>
      <c r="P223" s="27"/>
      <c r="Q223" s="27"/>
      <c r="R223" s="27"/>
      <c r="S223" s="27"/>
      <c r="T223" s="27"/>
      <c r="U223" s="27"/>
    </row>
    <row r="224" spans="1:21" s="24" customFormat="1" ht="12.75" hidden="1" outlineLevel="2">
      <c r="A224" s="23"/>
      <c r="B224" s="23">
        <v>44</v>
      </c>
      <c r="C224" s="146" t="s">
        <v>143</v>
      </c>
      <c r="D224" s="105">
        <v>1993</v>
      </c>
      <c r="E224" s="104" t="s">
        <v>141</v>
      </c>
      <c r="F224" s="106" t="s">
        <v>142</v>
      </c>
      <c r="G224" s="24" t="s">
        <v>12</v>
      </c>
      <c r="H224" s="25">
        <v>3.9</v>
      </c>
      <c r="I224" s="25">
        <v>5.8</v>
      </c>
      <c r="J224" s="25">
        <v>5.1</v>
      </c>
      <c r="K224" s="25">
        <v>5.4</v>
      </c>
      <c r="L224" s="25">
        <v>5.4</v>
      </c>
      <c r="M224" s="25">
        <f>(SUM(I224:L224)-MIN(I224:L224)-MAX(I224:L224))/2</f>
        <v>5.399999999999997</v>
      </c>
      <c r="N224" s="25"/>
      <c r="O224" s="26">
        <f>+H224+M224-N224</f>
        <v>9.299999999999997</v>
      </c>
      <c r="P224" s="27"/>
      <c r="Q224" s="27"/>
      <c r="R224" s="27"/>
      <c r="S224" s="27"/>
      <c r="T224" s="27"/>
      <c r="U224" s="27"/>
    </row>
    <row r="225" spans="1:15" s="24" customFormat="1" ht="12.75" hidden="1" outlineLevel="2">
      <c r="A225" s="23"/>
      <c r="B225" s="23">
        <v>44</v>
      </c>
      <c r="C225" s="146" t="s">
        <v>143</v>
      </c>
      <c r="D225" s="105">
        <v>1993</v>
      </c>
      <c r="E225" s="104" t="s">
        <v>141</v>
      </c>
      <c r="F225" s="106" t="s">
        <v>142</v>
      </c>
      <c r="G225" s="24" t="s">
        <v>13</v>
      </c>
      <c r="H225" s="25">
        <v>3.7</v>
      </c>
      <c r="I225" s="25">
        <v>7.6</v>
      </c>
      <c r="J225" s="25">
        <v>7.4</v>
      </c>
      <c r="K225" s="25">
        <v>7.5</v>
      </c>
      <c r="L225" s="25">
        <v>7.8</v>
      </c>
      <c r="M225" s="25">
        <f>(SUM(I225:L225)-MIN(I225:L225)-MAX(I225:L225))/2</f>
        <v>7.549999999999999</v>
      </c>
      <c r="N225" s="25"/>
      <c r="O225" s="26">
        <f>+H225+M225-N225</f>
        <v>11.25</v>
      </c>
    </row>
    <row r="226" spans="1:21" s="24" customFormat="1" ht="12.75" outlineLevel="1" collapsed="1">
      <c r="A226" s="23">
        <f>RANK(P222,P$17:P$306,0)</f>
        <v>42</v>
      </c>
      <c r="B226" s="23">
        <v>44</v>
      </c>
      <c r="C226" s="146" t="s">
        <v>143</v>
      </c>
      <c r="D226" s="105">
        <v>1993</v>
      </c>
      <c r="E226" s="104" t="s">
        <v>141</v>
      </c>
      <c r="F226" s="106" t="s">
        <v>142</v>
      </c>
      <c r="H226" s="28"/>
      <c r="I226" s="28"/>
      <c r="J226" s="28"/>
      <c r="K226" s="28"/>
      <c r="L226" s="28"/>
      <c r="M226" s="28"/>
      <c r="N226" s="28"/>
      <c r="O226" s="27"/>
      <c r="Q226" s="27">
        <f>SUBTOTAL(9,Q222:Q225)</f>
        <v>12.899999999999999</v>
      </c>
      <c r="R226" s="27">
        <f>SUBTOTAL(9,R222:R225)</f>
        <v>7.95</v>
      </c>
      <c r="S226" s="27">
        <f>SUBTOTAL(9,S222:S225)</f>
        <v>9.299999999999997</v>
      </c>
      <c r="T226" s="27">
        <f>SUBTOTAL(9,T222:T225)</f>
        <v>11.25</v>
      </c>
      <c r="U226" s="27">
        <f>SUBTOTAL(9,U222:U225)</f>
        <v>41.39999999999999</v>
      </c>
    </row>
    <row r="227" spans="1:21" s="24" customFormat="1" ht="12.75" hidden="1" outlineLevel="2">
      <c r="A227" s="23">
        <f>+A231</f>
        <v>43</v>
      </c>
      <c r="B227" s="23">
        <v>29</v>
      </c>
      <c r="C227" s="146" t="s">
        <v>125</v>
      </c>
      <c r="D227" s="105">
        <v>1996</v>
      </c>
      <c r="E227" s="104" t="s">
        <v>124</v>
      </c>
      <c r="F227" s="106" t="s">
        <v>95</v>
      </c>
      <c r="G227" s="24" t="s">
        <v>10</v>
      </c>
      <c r="H227" s="25">
        <v>4</v>
      </c>
      <c r="I227" s="25">
        <v>8.2</v>
      </c>
      <c r="J227" s="25">
        <v>8.3</v>
      </c>
      <c r="K227" s="25">
        <v>8</v>
      </c>
      <c r="L227" s="25">
        <v>8.1</v>
      </c>
      <c r="M227" s="25">
        <f>(SUM(I227:L227)-MIN(I227:L227)-MAX(I227:L227))/2</f>
        <v>8.15</v>
      </c>
      <c r="N227" s="25"/>
      <c r="O227" s="26">
        <f>+H227+M227-N227</f>
        <v>12.15</v>
      </c>
      <c r="P227" s="27">
        <f>+O227+O228+O229+O230</f>
        <v>40.99999999999999</v>
      </c>
      <c r="Q227" s="27">
        <f>+O227</f>
        <v>12.15</v>
      </c>
      <c r="R227" s="27">
        <f>+O228</f>
        <v>9.799999999999999</v>
      </c>
      <c r="S227" s="27">
        <f>+O229</f>
        <v>8.999999999999998</v>
      </c>
      <c r="T227" s="27">
        <f>+O230</f>
        <v>10.049999999999999</v>
      </c>
      <c r="U227" s="27">
        <f>+O227+O228+O229+O230</f>
        <v>40.99999999999999</v>
      </c>
    </row>
    <row r="228" spans="1:21" s="24" customFormat="1" ht="12.75" hidden="1" outlineLevel="2">
      <c r="A228" s="23"/>
      <c r="B228" s="23">
        <v>29</v>
      </c>
      <c r="C228" s="146" t="s">
        <v>125</v>
      </c>
      <c r="D228" s="105">
        <v>1996</v>
      </c>
      <c r="E228" s="104" t="s">
        <v>124</v>
      </c>
      <c r="F228" s="106" t="s">
        <v>95</v>
      </c>
      <c r="G228" s="24" t="s">
        <v>11</v>
      </c>
      <c r="H228" s="25">
        <v>2.4</v>
      </c>
      <c r="I228" s="25">
        <v>8.2</v>
      </c>
      <c r="J228" s="25">
        <v>7.8</v>
      </c>
      <c r="K228" s="25">
        <v>8.4</v>
      </c>
      <c r="L228" s="25">
        <v>7.5</v>
      </c>
      <c r="M228" s="25">
        <f>(SUM(I228:L228)-MIN(I228:L228)-MAX(I228:L228))/2</f>
        <v>7.999999999999999</v>
      </c>
      <c r="N228" s="25">
        <v>0.6</v>
      </c>
      <c r="O228" s="26">
        <f>+H228+M228-N228</f>
        <v>9.799999999999999</v>
      </c>
      <c r="P228" s="27"/>
      <c r="Q228" s="27"/>
      <c r="R228" s="27"/>
      <c r="S228" s="27"/>
      <c r="T228" s="27"/>
      <c r="U228" s="27"/>
    </row>
    <row r="229" spans="1:21" s="24" customFormat="1" ht="12.75" hidden="1" outlineLevel="2">
      <c r="A229" s="23"/>
      <c r="B229" s="23">
        <v>29</v>
      </c>
      <c r="C229" s="146" t="s">
        <v>125</v>
      </c>
      <c r="D229" s="105">
        <v>1996</v>
      </c>
      <c r="E229" s="104" t="s">
        <v>124</v>
      </c>
      <c r="F229" s="106" t="s">
        <v>95</v>
      </c>
      <c r="G229" s="24" t="s">
        <v>12</v>
      </c>
      <c r="H229" s="25">
        <v>3</v>
      </c>
      <c r="I229" s="25">
        <v>6.2</v>
      </c>
      <c r="J229" s="25">
        <v>5.8</v>
      </c>
      <c r="K229" s="25">
        <v>6.5</v>
      </c>
      <c r="L229" s="25">
        <v>6.4</v>
      </c>
      <c r="M229" s="25">
        <f>(SUM(I229:L229)-MIN(I229:L229)-MAX(I229:L229))/2</f>
        <v>6.299999999999999</v>
      </c>
      <c r="N229" s="25">
        <v>0.3</v>
      </c>
      <c r="O229" s="26">
        <f>+H229+M229-N229</f>
        <v>8.999999999999998</v>
      </c>
      <c r="P229" s="27"/>
      <c r="Q229" s="27"/>
      <c r="R229" s="27"/>
      <c r="S229" s="27"/>
      <c r="T229" s="27"/>
      <c r="U229" s="27"/>
    </row>
    <row r="230" spans="1:15" s="24" customFormat="1" ht="12.75" hidden="1" outlineLevel="2">
      <c r="A230" s="23"/>
      <c r="B230" s="23">
        <v>29</v>
      </c>
      <c r="C230" s="146" t="s">
        <v>125</v>
      </c>
      <c r="D230" s="105">
        <v>1996</v>
      </c>
      <c r="E230" s="104" t="s">
        <v>124</v>
      </c>
      <c r="F230" s="106" t="s">
        <v>95</v>
      </c>
      <c r="G230" s="24" t="s">
        <v>13</v>
      </c>
      <c r="H230" s="25">
        <v>3.4</v>
      </c>
      <c r="I230" s="25">
        <v>7.1</v>
      </c>
      <c r="J230" s="25">
        <v>6.8</v>
      </c>
      <c r="K230" s="25">
        <v>7.2</v>
      </c>
      <c r="L230" s="25">
        <v>6.8</v>
      </c>
      <c r="M230" s="25">
        <f>(SUM(I230:L230)-MIN(I230:L230)-MAX(I230:L230))/2</f>
        <v>6.949999999999999</v>
      </c>
      <c r="N230" s="25">
        <v>0.3</v>
      </c>
      <c r="O230" s="26">
        <f>+H230+M230-N230</f>
        <v>10.049999999999999</v>
      </c>
    </row>
    <row r="231" spans="1:21" s="24" customFormat="1" ht="12.75" outlineLevel="1" collapsed="1">
      <c r="A231" s="23">
        <f>RANK(P227,P$17:P$306,0)</f>
        <v>43</v>
      </c>
      <c r="B231" s="23">
        <v>29</v>
      </c>
      <c r="C231" s="146" t="s">
        <v>125</v>
      </c>
      <c r="D231" s="105">
        <v>1996</v>
      </c>
      <c r="E231" s="104" t="s">
        <v>124</v>
      </c>
      <c r="F231" s="106" t="s">
        <v>95</v>
      </c>
      <c r="H231" s="28"/>
      <c r="I231" s="28"/>
      <c r="J231" s="28"/>
      <c r="K231" s="28"/>
      <c r="L231" s="28"/>
      <c r="M231" s="28"/>
      <c r="N231" s="28"/>
      <c r="O231" s="27"/>
      <c r="Q231" s="27">
        <f>SUBTOTAL(9,Q227:Q230)</f>
        <v>12.15</v>
      </c>
      <c r="R231" s="27">
        <f>SUBTOTAL(9,R227:R230)</f>
        <v>9.799999999999999</v>
      </c>
      <c r="S231" s="27">
        <f>SUBTOTAL(9,S227:S230)</f>
        <v>8.999999999999998</v>
      </c>
      <c r="T231" s="27">
        <f>SUBTOTAL(9,T227:T230)</f>
        <v>10.049999999999999</v>
      </c>
      <c r="U231" s="27">
        <f>SUBTOTAL(9,U227:U230)</f>
        <v>40.99999999999999</v>
      </c>
    </row>
    <row r="232" spans="1:21" s="24" customFormat="1" ht="12.75" hidden="1" outlineLevel="2">
      <c r="A232" s="23">
        <f>+A236</f>
        <v>44</v>
      </c>
      <c r="B232" s="23">
        <v>4</v>
      </c>
      <c r="C232" s="146" t="s">
        <v>110</v>
      </c>
      <c r="D232" s="105">
        <v>1991</v>
      </c>
      <c r="E232" s="104" t="s">
        <v>77</v>
      </c>
      <c r="F232" s="106" t="s">
        <v>78</v>
      </c>
      <c r="G232" s="24" t="s">
        <v>10</v>
      </c>
      <c r="H232" s="25">
        <v>2.4</v>
      </c>
      <c r="I232" s="25">
        <v>8.8</v>
      </c>
      <c r="J232" s="25">
        <v>8.9</v>
      </c>
      <c r="K232" s="25">
        <v>8.8</v>
      </c>
      <c r="L232" s="25">
        <v>9</v>
      </c>
      <c r="M232" s="25">
        <f>(SUM(I232:L232)-MIN(I232:L232)-MAX(I232:L232))/2</f>
        <v>8.85</v>
      </c>
      <c r="N232" s="25"/>
      <c r="O232" s="26">
        <f>+H232+M232-N232</f>
        <v>11.25</v>
      </c>
      <c r="P232" s="27">
        <f>+O232+O233+O234+O235</f>
        <v>37.4</v>
      </c>
      <c r="Q232" s="27">
        <f>+O232</f>
        <v>11.25</v>
      </c>
      <c r="R232" s="27">
        <f>+O233</f>
        <v>8</v>
      </c>
      <c r="S232" s="27">
        <f>+O234</f>
        <v>7.9</v>
      </c>
      <c r="T232" s="27">
        <f>+O235</f>
        <v>10.25</v>
      </c>
      <c r="U232" s="27">
        <f>+O232+O233+O234+O235</f>
        <v>37.4</v>
      </c>
    </row>
    <row r="233" spans="1:21" s="24" customFormat="1" ht="12.75" hidden="1" outlineLevel="2">
      <c r="A233" s="23"/>
      <c r="B233" s="23">
        <v>4</v>
      </c>
      <c r="C233" s="146" t="s">
        <v>110</v>
      </c>
      <c r="D233" s="105">
        <v>1992</v>
      </c>
      <c r="E233" s="104" t="s">
        <v>77</v>
      </c>
      <c r="F233" s="106" t="s">
        <v>78</v>
      </c>
      <c r="G233" s="24" t="s">
        <v>11</v>
      </c>
      <c r="H233" s="25">
        <v>2</v>
      </c>
      <c r="I233" s="25">
        <v>6.5</v>
      </c>
      <c r="J233" s="25">
        <v>6.7</v>
      </c>
      <c r="K233" s="25">
        <v>6.7</v>
      </c>
      <c r="L233" s="25">
        <v>6.4</v>
      </c>
      <c r="M233" s="25">
        <f>(SUM(I233:L233)-MIN(I233:L233)-MAX(I233:L233))/2</f>
        <v>6.6</v>
      </c>
      <c r="N233" s="25">
        <v>0.6</v>
      </c>
      <c r="O233" s="26">
        <f>+H233+M233-N233</f>
        <v>8</v>
      </c>
      <c r="P233" s="27"/>
      <c r="Q233" s="27"/>
      <c r="R233" s="27"/>
      <c r="S233" s="27"/>
      <c r="T233" s="27"/>
      <c r="U233" s="27"/>
    </row>
    <row r="234" spans="1:21" s="24" customFormat="1" ht="12.75" hidden="1" outlineLevel="2">
      <c r="A234" s="23"/>
      <c r="B234" s="23">
        <v>4</v>
      </c>
      <c r="C234" s="146" t="s">
        <v>110</v>
      </c>
      <c r="D234" s="105">
        <v>1993</v>
      </c>
      <c r="E234" s="104" t="s">
        <v>77</v>
      </c>
      <c r="F234" s="106" t="s">
        <v>78</v>
      </c>
      <c r="G234" s="24" t="s">
        <v>12</v>
      </c>
      <c r="H234" s="25">
        <v>2.6</v>
      </c>
      <c r="I234" s="25">
        <v>5.4</v>
      </c>
      <c r="J234" s="25">
        <v>5.5</v>
      </c>
      <c r="K234" s="25">
        <v>5.2</v>
      </c>
      <c r="L234" s="25">
        <v>5.1</v>
      </c>
      <c r="M234" s="25">
        <f>(SUM(I234:L234)-MIN(I234:L234)-MAX(I234:L234))/2</f>
        <v>5.300000000000001</v>
      </c>
      <c r="N234" s="25"/>
      <c r="O234" s="26">
        <f>+H234+M234-N234</f>
        <v>7.9</v>
      </c>
      <c r="P234" s="27"/>
      <c r="Q234" s="27"/>
      <c r="R234" s="27"/>
      <c r="S234" s="27"/>
      <c r="T234" s="27"/>
      <c r="U234" s="27"/>
    </row>
    <row r="235" spans="1:15" s="24" customFormat="1" ht="12.75" hidden="1" outlineLevel="2">
      <c r="A235" s="23"/>
      <c r="B235" s="23">
        <v>4</v>
      </c>
      <c r="C235" s="146" t="s">
        <v>110</v>
      </c>
      <c r="D235" s="105">
        <v>1994</v>
      </c>
      <c r="E235" s="104" t="s">
        <v>77</v>
      </c>
      <c r="F235" s="106" t="s">
        <v>78</v>
      </c>
      <c r="G235" s="24" t="s">
        <v>13</v>
      </c>
      <c r="H235" s="25">
        <v>3</v>
      </c>
      <c r="I235" s="25">
        <v>7.3</v>
      </c>
      <c r="J235" s="25">
        <v>6.8</v>
      </c>
      <c r="K235" s="25">
        <v>7.4</v>
      </c>
      <c r="L235" s="25">
        <v>7.5</v>
      </c>
      <c r="M235" s="25">
        <f>(SUM(I235:L235)-MIN(I235:L235)-MAX(I235:L235))/2</f>
        <v>7.35</v>
      </c>
      <c r="N235" s="25">
        <v>0.1</v>
      </c>
      <c r="O235" s="26">
        <f>+H235+M235-N235</f>
        <v>10.25</v>
      </c>
    </row>
    <row r="236" spans="1:21" s="24" customFormat="1" ht="12.75" outlineLevel="1" collapsed="1">
      <c r="A236" s="23">
        <f>RANK(P232,P$17:P$306,0)</f>
        <v>44</v>
      </c>
      <c r="B236" s="23">
        <v>4</v>
      </c>
      <c r="C236" s="146" t="s">
        <v>110</v>
      </c>
      <c r="D236" s="105">
        <v>1995</v>
      </c>
      <c r="E236" s="104" t="s">
        <v>77</v>
      </c>
      <c r="F236" s="106" t="s">
        <v>78</v>
      </c>
      <c r="H236" s="28"/>
      <c r="I236" s="28"/>
      <c r="J236" s="28"/>
      <c r="K236" s="28"/>
      <c r="L236" s="28"/>
      <c r="M236" s="28"/>
      <c r="N236" s="28"/>
      <c r="O236" s="27"/>
      <c r="Q236" s="27">
        <f>SUBTOTAL(9,Q232:Q235)</f>
        <v>11.25</v>
      </c>
      <c r="R236" s="27">
        <f>SUBTOTAL(9,R232:R235)</f>
        <v>8</v>
      </c>
      <c r="S236" s="27">
        <f>SUBTOTAL(9,S232:S235)</f>
        <v>7.9</v>
      </c>
      <c r="T236" s="27">
        <f>SUBTOTAL(9,T232:T235)</f>
        <v>10.25</v>
      </c>
      <c r="U236" s="27">
        <f>SUBTOTAL(9,U232:U235)</f>
        <v>37.4</v>
      </c>
    </row>
    <row r="237" spans="1:21" s="24" customFormat="1" ht="12.75" hidden="1" outlineLevel="2">
      <c r="A237" s="23">
        <f>+A241</f>
        <v>45</v>
      </c>
      <c r="B237" s="23">
        <v>2</v>
      </c>
      <c r="C237" s="146" t="s">
        <v>108</v>
      </c>
      <c r="D237" s="105">
        <v>1997</v>
      </c>
      <c r="E237" s="104" t="s">
        <v>107</v>
      </c>
      <c r="F237" s="106" t="s">
        <v>75</v>
      </c>
      <c r="G237" s="24" t="s">
        <v>10</v>
      </c>
      <c r="H237" s="25">
        <v>2.4</v>
      </c>
      <c r="I237" s="25">
        <v>8.7</v>
      </c>
      <c r="J237" s="25">
        <v>8.7</v>
      </c>
      <c r="K237" s="25">
        <v>8.4</v>
      </c>
      <c r="L237" s="25">
        <v>8.6</v>
      </c>
      <c r="M237" s="25">
        <f>(SUM(I237:L237)-MIN(I237:L237)-MAX(I237:L237))/2</f>
        <v>8.65</v>
      </c>
      <c r="N237" s="25"/>
      <c r="O237" s="26">
        <f>+H237+M237-N237</f>
        <v>11.05</v>
      </c>
      <c r="P237" s="27">
        <f>+O237+O238+O239+O240</f>
        <v>36.6</v>
      </c>
      <c r="Q237" s="27">
        <f>+O237</f>
        <v>11.05</v>
      </c>
      <c r="R237" s="27">
        <f>+O238</f>
        <v>5</v>
      </c>
      <c r="S237" s="27">
        <f>+O239</f>
        <v>10.399999999999999</v>
      </c>
      <c r="T237" s="27">
        <f>+O240</f>
        <v>10.150000000000002</v>
      </c>
      <c r="U237" s="27">
        <f>+O237+O238+O239+O240</f>
        <v>36.6</v>
      </c>
    </row>
    <row r="238" spans="1:21" s="24" customFormat="1" ht="12.75" hidden="1" outlineLevel="2">
      <c r="A238" s="23"/>
      <c r="B238" s="23">
        <v>2</v>
      </c>
      <c r="C238" s="146" t="s">
        <v>108</v>
      </c>
      <c r="D238" s="105">
        <v>1997</v>
      </c>
      <c r="E238" s="104" t="s">
        <v>107</v>
      </c>
      <c r="F238" s="106" t="s">
        <v>75</v>
      </c>
      <c r="G238" s="24" t="s">
        <v>11</v>
      </c>
      <c r="H238" s="25">
        <v>1.3</v>
      </c>
      <c r="I238" s="25">
        <v>4.5</v>
      </c>
      <c r="J238" s="25">
        <v>4.4</v>
      </c>
      <c r="K238" s="25">
        <v>4.4</v>
      </c>
      <c r="L238" s="25">
        <v>4.3</v>
      </c>
      <c r="M238" s="25">
        <f>(SUM(I238:L238)-MIN(I238:L238)-MAX(I238:L238))/2</f>
        <v>4.4</v>
      </c>
      <c r="N238" s="25">
        <v>0.7</v>
      </c>
      <c r="O238" s="26">
        <f>+H238+M238-N238</f>
        <v>5</v>
      </c>
      <c r="P238" s="27"/>
      <c r="Q238" s="27"/>
      <c r="R238" s="27"/>
      <c r="S238" s="27"/>
      <c r="T238" s="27"/>
      <c r="U238" s="27"/>
    </row>
    <row r="239" spans="1:21" s="24" customFormat="1" ht="12.75" hidden="1" outlineLevel="2">
      <c r="A239" s="23"/>
      <c r="B239" s="23">
        <v>2</v>
      </c>
      <c r="C239" s="146" t="s">
        <v>108</v>
      </c>
      <c r="D239" s="105">
        <v>1997</v>
      </c>
      <c r="E239" s="104" t="s">
        <v>107</v>
      </c>
      <c r="F239" s="106" t="s">
        <v>75</v>
      </c>
      <c r="G239" s="24" t="s">
        <v>12</v>
      </c>
      <c r="H239" s="25">
        <v>3.3</v>
      </c>
      <c r="I239" s="25">
        <v>7.1</v>
      </c>
      <c r="J239" s="25">
        <v>6.7</v>
      </c>
      <c r="K239" s="25">
        <v>7.1</v>
      </c>
      <c r="L239" s="25">
        <v>7.3</v>
      </c>
      <c r="M239" s="25">
        <f>(SUM(I239:L239)-MIN(I239:L239)-MAX(I239:L239))/2</f>
        <v>7.1</v>
      </c>
      <c r="N239" s="25"/>
      <c r="O239" s="26">
        <f>+H239+M239-N239</f>
        <v>10.399999999999999</v>
      </c>
      <c r="P239" s="27"/>
      <c r="Q239" s="27"/>
      <c r="R239" s="27"/>
      <c r="S239" s="27"/>
      <c r="T239" s="27"/>
      <c r="U239" s="27"/>
    </row>
    <row r="240" spans="1:15" s="24" customFormat="1" ht="12.75" hidden="1" outlineLevel="2">
      <c r="A240" s="23"/>
      <c r="B240" s="23">
        <v>2</v>
      </c>
      <c r="C240" s="146" t="s">
        <v>108</v>
      </c>
      <c r="D240" s="105">
        <v>1997</v>
      </c>
      <c r="E240" s="104" t="s">
        <v>107</v>
      </c>
      <c r="F240" s="106" t="s">
        <v>75</v>
      </c>
      <c r="G240" s="24" t="s">
        <v>13</v>
      </c>
      <c r="H240" s="25">
        <v>3</v>
      </c>
      <c r="I240" s="25">
        <v>6.9</v>
      </c>
      <c r="J240" s="25">
        <v>6.9</v>
      </c>
      <c r="K240" s="25">
        <v>7.4</v>
      </c>
      <c r="L240" s="25">
        <v>7.4</v>
      </c>
      <c r="M240" s="25">
        <f>(SUM(I240:L240)-MIN(I240:L240)-MAX(I240:L240))/2</f>
        <v>7.150000000000001</v>
      </c>
      <c r="N240" s="25"/>
      <c r="O240" s="26">
        <f>+H240+M240-N240</f>
        <v>10.150000000000002</v>
      </c>
    </row>
    <row r="241" spans="1:21" s="24" customFormat="1" ht="12.75" outlineLevel="1" collapsed="1">
      <c r="A241" s="23">
        <f>RANK(P237,P$17:P$306,0)</f>
        <v>45</v>
      </c>
      <c r="B241" s="23">
        <v>2</v>
      </c>
      <c r="C241" s="146" t="s">
        <v>108</v>
      </c>
      <c r="D241" s="105">
        <v>1997</v>
      </c>
      <c r="E241" s="104" t="s">
        <v>107</v>
      </c>
      <c r="F241" s="106" t="s">
        <v>75</v>
      </c>
      <c r="H241" s="28"/>
      <c r="I241" s="28"/>
      <c r="J241" s="28"/>
      <c r="K241" s="28"/>
      <c r="L241" s="28"/>
      <c r="M241" s="28"/>
      <c r="N241" s="28"/>
      <c r="O241" s="27"/>
      <c r="Q241" s="27">
        <f>SUBTOTAL(9,Q237:Q240)</f>
        <v>11.05</v>
      </c>
      <c r="R241" s="27">
        <f>SUBTOTAL(9,R237:R240)</f>
        <v>5</v>
      </c>
      <c r="S241" s="27">
        <f>SUBTOTAL(9,S237:S240)</f>
        <v>10.399999999999999</v>
      </c>
      <c r="T241" s="27">
        <f>SUBTOTAL(9,T237:T240)</f>
        <v>10.150000000000002</v>
      </c>
      <c r="U241" s="27">
        <f>SUBTOTAL(9,U237:U240)</f>
        <v>36.6</v>
      </c>
    </row>
    <row r="242" spans="1:21" s="24" customFormat="1" ht="12.75" hidden="1" outlineLevel="2">
      <c r="A242" s="23">
        <f>+A246</f>
        <v>46</v>
      </c>
      <c r="B242" s="23">
        <v>60</v>
      </c>
      <c r="C242" s="146" t="s">
        <v>156</v>
      </c>
      <c r="D242" s="105">
        <v>1996</v>
      </c>
      <c r="E242" s="104" t="s">
        <v>103</v>
      </c>
      <c r="F242" s="106" t="s">
        <v>96</v>
      </c>
      <c r="G242" s="24" t="s">
        <v>10</v>
      </c>
      <c r="H242" s="25">
        <v>4</v>
      </c>
      <c r="I242" s="25">
        <v>8.1</v>
      </c>
      <c r="J242" s="25">
        <v>8</v>
      </c>
      <c r="K242" s="25">
        <v>8.1</v>
      </c>
      <c r="L242" s="25">
        <v>8.2</v>
      </c>
      <c r="M242" s="25">
        <f>(SUM(I242:L242)-MIN(I242:L242)-MAX(I242:L242))/2</f>
        <v>8.100000000000003</v>
      </c>
      <c r="N242" s="25"/>
      <c r="O242" s="26">
        <f>+H242+M242-N242</f>
        <v>12.100000000000003</v>
      </c>
      <c r="P242" s="27">
        <f>+O242+O243+O244+O245</f>
        <v>35.5</v>
      </c>
      <c r="Q242" s="27">
        <f>+O242</f>
        <v>12.100000000000003</v>
      </c>
      <c r="R242" s="27">
        <f>+O243</f>
        <v>2.750000000000001</v>
      </c>
      <c r="S242" s="27">
        <f>+O244</f>
        <v>9.649999999999997</v>
      </c>
      <c r="T242" s="27">
        <f>+O245</f>
        <v>11</v>
      </c>
      <c r="U242" s="27">
        <f>+O242+O243+O244+O245</f>
        <v>35.5</v>
      </c>
    </row>
    <row r="243" spans="1:21" s="24" customFormat="1" ht="12.75" hidden="1" outlineLevel="2">
      <c r="A243" s="23"/>
      <c r="B243" s="23">
        <v>60</v>
      </c>
      <c r="C243" s="146" t="s">
        <v>156</v>
      </c>
      <c r="D243" s="105">
        <v>1996</v>
      </c>
      <c r="E243" s="104" t="s">
        <v>103</v>
      </c>
      <c r="F243" s="106" t="s">
        <v>96</v>
      </c>
      <c r="G243" s="24" t="s">
        <v>11</v>
      </c>
      <c r="H243" s="25">
        <v>0.7</v>
      </c>
      <c r="I243" s="25">
        <v>2.6</v>
      </c>
      <c r="J243" s="25">
        <v>2.7</v>
      </c>
      <c r="K243" s="25">
        <v>3</v>
      </c>
      <c r="L243" s="25">
        <v>2.8</v>
      </c>
      <c r="M243" s="25">
        <f>(SUM(I243:L243)-MIN(I243:L243)-MAX(I243:L243))/2</f>
        <v>2.750000000000001</v>
      </c>
      <c r="N243" s="25">
        <v>0.7</v>
      </c>
      <c r="O243" s="26">
        <f>+H243+M243-N243</f>
        <v>2.750000000000001</v>
      </c>
      <c r="P243" s="27"/>
      <c r="Q243" s="27"/>
      <c r="R243" s="27"/>
      <c r="S243" s="27"/>
      <c r="T243" s="27"/>
      <c r="U243" s="27"/>
    </row>
    <row r="244" spans="1:21" s="24" customFormat="1" ht="12.75" hidden="1" outlineLevel="2">
      <c r="A244" s="23"/>
      <c r="B244" s="23">
        <v>60</v>
      </c>
      <c r="C244" s="146" t="s">
        <v>156</v>
      </c>
      <c r="D244" s="105">
        <v>1996</v>
      </c>
      <c r="E244" s="104" t="s">
        <v>103</v>
      </c>
      <c r="F244" s="106" t="s">
        <v>96</v>
      </c>
      <c r="G244" s="24" t="s">
        <v>12</v>
      </c>
      <c r="H244" s="25">
        <v>2.8</v>
      </c>
      <c r="I244" s="25">
        <v>6.8</v>
      </c>
      <c r="J244" s="25">
        <v>6.6</v>
      </c>
      <c r="K244" s="25">
        <v>6.9</v>
      </c>
      <c r="L244" s="25">
        <v>7.4</v>
      </c>
      <c r="M244" s="25">
        <f>(SUM(I244:L244)-MIN(I244:L244)-MAX(I244:L244))/2</f>
        <v>6.849999999999997</v>
      </c>
      <c r="N244" s="25"/>
      <c r="O244" s="26">
        <f>+H244+M244-N244</f>
        <v>9.649999999999997</v>
      </c>
      <c r="P244" s="27"/>
      <c r="Q244" s="27"/>
      <c r="R244" s="27"/>
      <c r="S244" s="27"/>
      <c r="T244" s="27"/>
      <c r="U244" s="27"/>
    </row>
    <row r="245" spans="1:15" s="24" customFormat="1" ht="12.75" hidden="1" outlineLevel="2">
      <c r="A245" s="23"/>
      <c r="B245" s="23">
        <v>60</v>
      </c>
      <c r="C245" s="146" t="s">
        <v>156</v>
      </c>
      <c r="D245" s="105">
        <v>1996</v>
      </c>
      <c r="E245" s="104" t="s">
        <v>103</v>
      </c>
      <c r="F245" s="106" t="s">
        <v>96</v>
      </c>
      <c r="G245" s="24" t="s">
        <v>13</v>
      </c>
      <c r="H245" s="25">
        <v>3</v>
      </c>
      <c r="I245" s="25">
        <v>8</v>
      </c>
      <c r="J245" s="25">
        <v>8</v>
      </c>
      <c r="K245" s="25">
        <v>7.9</v>
      </c>
      <c r="L245" s="25">
        <v>8.1</v>
      </c>
      <c r="M245" s="25">
        <f>(SUM(I245:L245)-MIN(I245:L245)-MAX(I245:L245))/2</f>
        <v>8</v>
      </c>
      <c r="N245" s="25"/>
      <c r="O245" s="26">
        <f>+H245+M245-N245</f>
        <v>11</v>
      </c>
    </row>
    <row r="246" spans="1:21" s="24" customFormat="1" ht="12.75" outlineLevel="1" collapsed="1">
      <c r="A246" s="148">
        <f>RANK(P242,P$17:P$306,0)</f>
        <v>46</v>
      </c>
      <c r="B246" s="23">
        <v>60</v>
      </c>
      <c r="C246" s="146" t="s">
        <v>156</v>
      </c>
      <c r="D246" s="105">
        <v>1996</v>
      </c>
      <c r="E246" s="104" t="s">
        <v>103</v>
      </c>
      <c r="F246" s="106" t="s">
        <v>96</v>
      </c>
      <c r="H246" s="28"/>
      <c r="I246" s="28"/>
      <c r="J246" s="28"/>
      <c r="K246" s="28"/>
      <c r="L246" s="28"/>
      <c r="M246" s="28"/>
      <c r="N246" s="28"/>
      <c r="O246" s="27"/>
      <c r="Q246" s="27">
        <f>SUBTOTAL(9,Q242:Q245)</f>
        <v>12.100000000000003</v>
      </c>
      <c r="R246" s="27">
        <f>SUBTOTAL(9,R242:R245)</f>
        <v>2.750000000000001</v>
      </c>
      <c r="S246" s="27">
        <f>SUBTOTAL(9,S242:S245)</f>
        <v>9.649999999999997</v>
      </c>
      <c r="T246" s="27">
        <f>SUBTOTAL(9,T242:T245)</f>
        <v>11</v>
      </c>
      <c r="U246" s="27">
        <f>SUBTOTAL(9,U242:U245)</f>
        <v>35.5</v>
      </c>
    </row>
    <row r="247" spans="1:21" s="24" customFormat="1" ht="12.75" hidden="1" outlineLevel="2">
      <c r="A247" s="148">
        <f>+A251</f>
        <v>47</v>
      </c>
      <c r="B247" s="23">
        <v>61</v>
      </c>
      <c r="C247" s="146" t="s">
        <v>157</v>
      </c>
      <c r="D247" s="105">
        <v>1996</v>
      </c>
      <c r="E247" s="104" t="s">
        <v>161</v>
      </c>
      <c r="F247" s="106" t="s">
        <v>96</v>
      </c>
      <c r="G247" s="24" t="s">
        <v>10</v>
      </c>
      <c r="H247" s="25">
        <v>2.4</v>
      </c>
      <c r="I247" s="25">
        <v>9.1</v>
      </c>
      <c r="J247" s="25">
        <v>8.6</v>
      </c>
      <c r="K247" s="25">
        <v>8.3</v>
      </c>
      <c r="L247" s="25">
        <v>8</v>
      </c>
      <c r="M247" s="25">
        <f>(SUM(I247:L247)-MIN(I247:L247)-MAX(I247:L247))/2</f>
        <v>8.45</v>
      </c>
      <c r="N247" s="25"/>
      <c r="O247" s="26">
        <f>+H247+M247-N247</f>
        <v>10.85</v>
      </c>
      <c r="P247" s="27">
        <f>+O247+O248+O249+O250</f>
        <v>34.7</v>
      </c>
      <c r="Q247" s="27">
        <f>+O247</f>
        <v>10.85</v>
      </c>
      <c r="R247" s="27">
        <f>+O248</f>
        <v>3.45</v>
      </c>
      <c r="S247" s="27">
        <f>+O249</f>
        <v>10.000000000000002</v>
      </c>
      <c r="T247" s="27">
        <f>+O250</f>
        <v>10.4</v>
      </c>
      <c r="U247" s="27">
        <f>+O247+O248+O249+O250</f>
        <v>34.7</v>
      </c>
    </row>
    <row r="248" spans="1:21" s="24" customFormat="1" ht="12.75" hidden="1" outlineLevel="2">
      <c r="A248" s="148"/>
      <c r="B248" s="23">
        <v>61</v>
      </c>
      <c r="C248" s="146" t="s">
        <v>157</v>
      </c>
      <c r="D248" s="105">
        <v>1996</v>
      </c>
      <c r="E248" s="104" t="s">
        <v>161</v>
      </c>
      <c r="F248" s="106" t="s">
        <v>96</v>
      </c>
      <c r="G248" s="24" t="s">
        <v>11</v>
      </c>
      <c r="H248" s="25">
        <v>1.2</v>
      </c>
      <c r="I248" s="25">
        <v>3</v>
      </c>
      <c r="J248" s="25">
        <v>2.8</v>
      </c>
      <c r="K248" s="25">
        <v>2.9</v>
      </c>
      <c r="L248" s="25">
        <v>3.4</v>
      </c>
      <c r="M248" s="25">
        <f>(SUM(I248:L248)-MIN(I248:L248)-MAX(I248:L248))/2</f>
        <v>2.95</v>
      </c>
      <c r="N248" s="25">
        <v>0.7</v>
      </c>
      <c r="O248" s="26">
        <f>+H248+M248-N248</f>
        <v>3.45</v>
      </c>
      <c r="P248" s="27"/>
      <c r="Q248" s="27"/>
      <c r="R248" s="27"/>
      <c r="S248" s="27"/>
      <c r="T248" s="27"/>
      <c r="U248" s="27"/>
    </row>
    <row r="249" spans="1:21" s="24" customFormat="1" ht="12.75" hidden="1" outlineLevel="2">
      <c r="A249" s="148"/>
      <c r="B249" s="23">
        <v>61</v>
      </c>
      <c r="C249" s="146" t="s">
        <v>157</v>
      </c>
      <c r="D249" s="105">
        <v>1996</v>
      </c>
      <c r="E249" s="104" t="s">
        <v>161</v>
      </c>
      <c r="F249" s="106" t="s">
        <v>96</v>
      </c>
      <c r="G249" s="24" t="s">
        <v>12</v>
      </c>
      <c r="H249" s="25">
        <v>2.8</v>
      </c>
      <c r="I249" s="25">
        <v>7.4</v>
      </c>
      <c r="J249" s="25">
        <v>7.1</v>
      </c>
      <c r="K249" s="25">
        <v>7.1</v>
      </c>
      <c r="L249" s="25">
        <v>7.3</v>
      </c>
      <c r="M249" s="25">
        <f>(SUM(I249:L249)-MIN(I249:L249)-MAX(I249:L249))/2</f>
        <v>7.200000000000002</v>
      </c>
      <c r="N249" s="25"/>
      <c r="O249" s="26">
        <f>+H249+M249-N249</f>
        <v>10.000000000000002</v>
      </c>
      <c r="P249" s="27"/>
      <c r="Q249" s="27"/>
      <c r="R249" s="27"/>
      <c r="S249" s="27"/>
      <c r="T249" s="27"/>
      <c r="U249" s="27"/>
    </row>
    <row r="250" spans="1:15" s="24" customFormat="1" ht="12.75" hidden="1" outlineLevel="2">
      <c r="A250" s="148"/>
      <c r="B250" s="23">
        <v>61</v>
      </c>
      <c r="C250" s="146" t="s">
        <v>157</v>
      </c>
      <c r="D250" s="105">
        <v>1996</v>
      </c>
      <c r="E250" s="104" t="s">
        <v>161</v>
      </c>
      <c r="F250" s="106" t="s">
        <v>96</v>
      </c>
      <c r="G250" s="24" t="s">
        <v>13</v>
      </c>
      <c r="H250" s="25">
        <v>2.1</v>
      </c>
      <c r="I250" s="25">
        <v>8.4</v>
      </c>
      <c r="J250" s="25">
        <v>8.2</v>
      </c>
      <c r="K250" s="25">
        <v>8.4</v>
      </c>
      <c r="L250" s="25">
        <v>8</v>
      </c>
      <c r="M250" s="25">
        <f>(SUM(I250:L250)-MIN(I250:L250)-MAX(I250:L250))/2</f>
        <v>8.3</v>
      </c>
      <c r="N250" s="25"/>
      <c r="O250" s="26">
        <f>+H250+M250-N250</f>
        <v>10.4</v>
      </c>
    </row>
    <row r="251" spans="1:21" s="24" customFormat="1" ht="12.75" outlineLevel="1" collapsed="1">
      <c r="A251" s="148">
        <f>RANK(P247,P$17:P$306,0)</f>
        <v>47</v>
      </c>
      <c r="B251" s="23">
        <v>61</v>
      </c>
      <c r="C251" s="146" t="s">
        <v>157</v>
      </c>
      <c r="D251" s="105">
        <v>1996</v>
      </c>
      <c r="E251" s="104" t="s">
        <v>161</v>
      </c>
      <c r="F251" s="106" t="s">
        <v>96</v>
      </c>
      <c r="H251" s="28"/>
      <c r="I251" s="28"/>
      <c r="J251" s="28"/>
      <c r="K251" s="28"/>
      <c r="L251" s="28"/>
      <c r="M251" s="28"/>
      <c r="N251" s="28"/>
      <c r="O251" s="27"/>
      <c r="Q251" s="27">
        <f>SUBTOTAL(9,Q247:Q250)</f>
        <v>10.85</v>
      </c>
      <c r="R251" s="27">
        <f>SUBTOTAL(9,R247:R250)</f>
        <v>3.45</v>
      </c>
      <c r="S251" s="27">
        <f>SUBTOTAL(9,S247:S250)</f>
        <v>10.000000000000002</v>
      </c>
      <c r="T251" s="27">
        <f>SUBTOTAL(9,T247:T250)</f>
        <v>10.4</v>
      </c>
      <c r="U251" s="27">
        <f>SUBTOTAL(9,U247:U250)</f>
        <v>34.7</v>
      </c>
    </row>
    <row r="252" spans="1:21" s="24" customFormat="1" ht="12.75" hidden="1" outlineLevel="2">
      <c r="A252" s="148">
        <f>+A256</f>
        <v>48</v>
      </c>
      <c r="B252" s="23">
        <v>30</v>
      </c>
      <c r="C252" s="146" t="s">
        <v>126</v>
      </c>
      <c r="D252" s="105">
        <v>1996</v>
      </c>
      <c r="E252" s="104" t="s">
        <v>124</v>
      </c>
      <c r="F252" s="106" t="s">
        <v>95</v>
      </c>
      <c r="G252" s="24" t="s">
        <v>10</v>
      </c>
      <c r="H252" s="25">
        <v>3.8</v>
      </c>
      <c r="I252" s="25">
        <v>8.3</v>
      </c>
      <c r="J252" s="25">
        <v>8.4</v>
      </c>
      <c r="K252" s="25">
        <v>8.1</v>
      </c>
      <c r="L252" s="25">
        <v>7.9</v>
      </c>
      <c r="M252" s="25">
        <f>(SUM(I252:L252)-MIN(I252:L252)-MAX(I252:L252))/2</f>
        <v>8.200000000000003</v>
      </c>
      <c r="N252" s="25"/>
      <c r="O252" s="26">
        <f>+H252+M252-N252</f>
        <v>12.000000000000004</v>
      </c>
      <c r="P252" s="27">
        <f>+O252+O253+O254+O255</f>
        <v>33.35</v>
      </c>
      <c r="Q252" s="27">
        <f>+O252</f>
        <v>12.000000000000004</v>
      </c>
      <c r="R252" s="27">
        <f>+O253</f>
        <v>3.4</v>
      </c>
      <c r="S252" s="27">
        <f>+O254</f>
        <v>8.05</v>
      </c>
      <c r="T252" s="27">
        <f>+O255</f>
        <v>9.9</v>
      </c>
      <c r="U252" s="27">
        <f>+O252+O253+O254+O255</f>
        <v>33.35</v>
      </c>
    </row>
    <row r="253" spans="1:21" s="24" customFormat="1" ht="12.75" hidden="1" outlineLevel="2">
      <c r="A253" s="148"/>
      <c r="B253" s="23">
        <v>30</v>
      </c>
      <c r="C253" s="146" t="s">
        <v>126</v>
      </c>
      <c r="D253" s="105">
        <v>1996</v>
      </c>
      <c r="E253" s="104" t="s">
        <v>124</v>
      </c>
      <c r="F253" s="106" t="s">
        <v>95</v>
      </c>
      <c r="G253" s="24" t="s">
        <v>11</v>
      </c>
      <c r="H253" s="25">
        <v>1.4</v>
      </c>
      <c r="I253" s="25">
        <v>2.8</v>
      </c>
      <c r="J253" s="25">
        <v>2.6</v>
      </c>
      <c r="K253" s="25">
        <v>2.6</v>
      </c>
      <c r="L253" s="25">
        <v>1.9</v>
      </c>
      <c r="M253" s="25">
        <f>(SUM(I253:L253)-MIN(I253:L253)-MAX(I253:L253))/2</f>
        <v>2.6</v>
      </c>
      <c r="N253" s="25">
        <v>0.6</v>
      </c>
      <c r="O253" s="26">
        <f>+H253+M253-N253</f>
        <v>3.4</v>
      </c>
      <c r="P253" s="27"/>
      <c r="Q253" s="27"/>
      <c r="R253" s="27"/>
      <c r="S253" s="27"/>
      <c r="T253" s="27"/>
      <c r="U253" s="27"/>
    </row>
    <row r="254" spans="1:21" s="24" customFormat="1" ht="12.75" hidden="1" outlineLevel="2">
      <c r="A254" s="148"/>
      <c r="B254" s="23">
        <v>30</v>
      </c>
      <c r="C254" s="146" t="s">
        <v>126</v>
      </c>
      <c r="D254" s="105">
        <v>1996</v>
      </c>
      <c r="E254" s="104" t="s">
        <v>124</v>
      </c>
      <c r="F254" s="106" t="s">
        <v>95</v>
      </c>
      <c r="G254" s="24" t="s">
        <v>12</v>
      </c>
      <c r="H254" s="25">
        <v>2.3</v>
      </c>
      <c r="I254" s="25">
        <v>5.7</v>
      </c>
      <c r="J254" s="25">
        <v>5.5</v>
      </c>
      <c r="K254" s="25">
        <v>6</v>
      </c>
      <c r="L254" s="25">
        <v>5.8</v>
      </c>
      <c r="M254" s="25">
        <f>(SUM(I254:L254)-MIN(I254:L254)-MAX(I254:L254))/2</f>
        <v>5.75</v>
      </c>
      <c r="N254" s="25"/>
      <c r="O254" s="26">
        <f>+H254+M254-N254</f>
        <v>8.05</v>
      </c>
      <c r="P254" s="27"/>
      <c r="Q254" s="27"/>
      <c r="R254" s="27"/>
      <c r="S254" s="27"/>
      <c r="T254" s="27"/>
      <c r="U254" s="27"/>
    </row>
    <row r="255" spans="1:15" s="24" customFormat="1" ht="12.75" hidden="1" outlineLevel="2">
      <c r="A255" s="148"/>
      <c r="B255" s="23">
        <v>30</v>
      </c>
      <c r="C255" s="146" t="s">
        <v>126</v>
      </c>
      <c r="D255" s="105">
        <v>1996</v>
      </c>
      <c r="E255" s="104" t="s">
        <v>124</v>
      </c>
      <c r="F255" s="106" t="s">
        <v>95</v>
      </c>
      <c r="G255" s="24" t="s">
        <v>13</v>
      </c>
      <c r="H255" s="25">
        <v>3.5</v>
      </c>
      <c r="I255" s="25">
        <v>6.5</v>
      </c>
      <c r="J255" s="25">
        <v>6.7</v>
      </c>
      <c r="K255" s="25">
        <v>6.3</v>
      </c>
      <c r="L255" s="25">
        <v>6.2</v>
      </c>
      <c r="M255" s="25">
        <f>(SUM(I255:L255)-MIN(I255:L255)-MAX(I255:L255))/2</f>
        <v>6.4</v>
      </c>
      <c r="N255" s="25"/>
      <c r="O255" s="26">
        <f>+H255+M255-N255</f>
        <v>9.9</v>
      </c>
    </row>
    <row r="256" spans="1:21" s="24" customFormat="1" ht="12.75" outlineLevel="1" collapsed="1">
      <c r="A256" s="148">
        <f>RANK(P252,P$17:P$306,0)</f>
        <v>48</v>
      </c>
      <c r="B256" s="23">
        <v>30</v>
      </c>
      <c r="C256" s="146" t="s">
        <v>126</v>
      </c>
      <c r="D256" s="105">
        <v>1996</v>
      </c>
      <c r="E256" s="104" t="s">
        <v>124</v>
      </c>
      <c r="F256" s="106" t="s">
        <v>95</v>
      </c>
      <c r="H256" s="28"/>
      <c r="I256" s="28"/>
      <c r="J256" s="28"/>
      <c r="K256" s="28"/>
      <c r="L256" s="28"/>
      <c r="M256" s="28"/>
      <c r="N256" s="28"/>
      <c r="O256" s="27"/>
      <c r="Q256" s="27">
        <f>SUBTOTAL(9,Q252:Q255)</f>
        <v>12.000000000000004</v>
      </c>
      <c r="R256" s="27">
        <f>SUBTOTAL(9,R252:R255)</f>
        <v>3.4</v>
      </c>
      <c r="S256" s="27">
        <f>SUBTOTAL(9,S252:S255)</f>
        <v>8.05</v>
      </c>
      <c r="T256" s="27">
        <f>SUBTOTAL(9,T252:T255)</f>
        <v>9.9</v>
      </c>
      <c r="U256" s="27">
        <f>SUBTOTAL(9,U252:U255)</f>
        <v>33.35</v>
      </c>
    </row>
    <row r="257" spans="1:21" s="24" customFormat="1" ht="12.75" hidden="1" outlineLevel="2">
      <c r="A257" s="148">
        <f>+A261</f>
        <v>49</v>
      </c>
      <c r="B257" s="23">
        <v>33</v>
      </c>
      <c r="C257" s="146" t="s">
        <v>128</v>
      </c>
      <c r="D257" s="105">
        <v>1995</v>
      </c>
      <c r="E257" s="104" t="s">
        <v>93</v>
      </c>
      <c r="F257" s="106" t="s">
        <v>94</v>
      </c>
      <c r="G257" s="24" t="s">
        <v>10</v>
      </c>
      <c r="H257" s="25">
        <v>2.4</v>
      </c>
      <c r="I257" s="25">
        <v>8.3</v>
      </c>
      <c r="J257" s="25">
        <v>8.4</v>
      </c>
      <c r="K257" s="25">
        <v>8.3</v>
      </c>
      <c r="L257" s="25">
        <v>8.7</v>
      </c>
      <c r="M257" s="25">
        <f>(SUM(I257:L257)-MIN(I257:L257)-MAX(I257:L257))/2</f>
        <v>8.350000000000001</v>
      </c>
      <c r="N257" s="25"/>
      <c r="O257" s="26">
        <f>+H257+M257-N257</f>
        <v>10.750000000000002</v>
      </c>
      <c r="P257" s="27">
        <f>+O257+O258+O259+O260</f>
        <v>33.2</v>
      </c>
      <c r="Q257" s="27">
        <f>+O257</f>
        <v>10.750000000000002</v>
      </c>
      <c r="R257" s="27">
        <f>+O258</f>
        <v>1.8999999999999997</v>
      </c>
      <c r="S257" s="27">
        <f>+O259</f>
        <v>9.149999999999999</v>
      </c>
      <c r="T257" s="27">
        <f>+O260</f>
        <v>11.4</v>
      </c>
      <c r="U257" s="27">
        <f>+O257+O258+O259+O260</f>
        <v>33.2</v>
      </c>
    </row>
    <row r="258" spans="1:21" s="24" customFormat="1" ht="12.75" hidden="1" outlineLevel="2">
      <c r="A258" s="148"/>
      <c r="B258" s="23">
        <v>33</v>
      </c>
      <c r="C258" s="146" t="s">
        <v>128</v>
      </c>
      <c r="D258" s="105">
        <v>1995</v>
      </c>
      <c r="E258" s="104" t="s">
        <v>93</v>
      </c>
      <c r="F258" s="106" t="s">
        <v>94</v>
      </c>
      <c r="G258" s="24" t="s">
        <v>11</v>
      </c>
      <c r="H258" s="25">
        <v>1.2</v>
      </c>
      <c r="I258" s="25">
        <v>1.5</v>
      </c>
      <c r="J258" s="25">
        <v>1.3</v>
      </c>
      <c r="K258" s="25">
        <v>1.9</v>
      </c>
      <c r="L258" s="25">
        <v>1.2</v>
      </c>
      <c r="M258" s="25">
        <f>(SUM(I258:L258)-MIN(I258:L258)-MAX(I258:L258))/2</f>
        <v>1.3999999999999997</v>
      </c>
      <c r="N258" s="25">
        <v>0.7</v>
      </c>
      <c r="O258" s="26">
        <f>+H258+M258-N258</f>
        <v>1.8999999999999997</v>
      </c>
      <c r="P258" s="27"/>
      <c r="Q258" s="27"/>
      <c r="R258" s="27"/>
      <c r="S258" s="27"/>
      <c r="T258" s="27"/>
      <c r="U258" s="27"/>
    </row>
    <row r="259" spans="1:21" s="24" customFormat="1" ht="12.75" hidden="1" outlineLevel="2">
      <c r="A259" s="148"/>
      <c r="B259" s="23">
        <v>33</v>
      </c>
      <c r="C259" s="146" t="s">
        <v>128</v>
      </c>
      <c r="D259" s="105">
        <v>1995</v>
      </c>
      <c r="E259" s="104" t="s">
        <v>93</v>
      </c>
      <c r="F259" s="106" t="s">
        <v>94</v>
      </c>
      <c r="G259" s="24" t="s">
        <v>12</v>
      </c>
      <c r="H259" s="25">
        <v>4</v>
      </c>
      <c r="I259" s="25">
        <v>5.1</v>
      </c>
      <c r="J259" s="25">
        <v>5.6</v>
      </c>
      <c r="K259" s="25">
        <v>5</v>
      </c>
      <c r="L259" s="25">
        <v>5.2</v>
      </c>
      <c r="M259" s="25">
        <f>(SUM(I259:L259)-MIN(I259:L259)-MAX(I259:L259))/2</f>
        <v>5.1499999999999995</v>
      </c>
      <c r="N259" s="25"/>
      <c r="O259" s="26">
        <f>+H259+M259-N259</f>
        <v>9.149999999999999</v>
      </c>
      <c r="P259" s="27"/>
      <c r="Q259" s="27"/>
      <c r="R259" s="27"/>
      <c r="S259" s="27"/>
      <c r="T259" s="27"/>
      <c r="U259" s="27"/>
    </row>
    <row r="260" spans="1:15" s="24" customFormat="1" ht="12.75" hidden="1" outlineLevel="2">
      <c r="A260" s="148"/>
      <c r="B260" s="23">
        <v>33</v>
      </c>
      <c r="C260" s="146" t="s">
        <v>128</v>
      </c>
      <c r="D260" s="105">
        <v>1995</v>
      </c>
      <c r="E260" s="104" t="s">
        <v>93</v>
      </c>
      <c r="F260" s="106" t="s">
        <v>94</v>
      </c>
      <c r="G260" s="24" t="s">
        <v>13</v>
      </c>
      <c r="H260" s="25">
        <v>4.1</v>
      </c>
      <c r="I260" s="25">
        <v>7.4</v>
      </c>
      <c r="J260" s="25">
        <v>6.9</v>
      </c>
      <c r="K260" s="25">
        <v>7.4</v>
      </c>
      <c r="L260" s="25">
        <v>7.8</v>
      </c>
      <c r="M260" s="25">
        <f>(SUM(I260:L260)-MIN(I260:L260)-MAX(I260:L260))/2</f>
        <v>7.4</v>
      </c>
      <c r="N260" s="25">
        <v>0.1</v>
      </c>
      <c r="O260" s="26">
        <f>+H260+M260-N260</f>
        <v>11.4</v>
      </c>
    </row>
    <row r="261" spans="1:21" s="24" customFormat="1" ht="12.75" outlineLevel="1" collapsed="1">
      <c r="A261" s="148">
        <f>RANK(P257,P$17:P$306,0)</f>
        <v>49</v>
      </c>
      <c r="B261" s="23">
        <v>33</v>
      </c>
      <c r="C261" s="146" t="s">
        <v>128</v>
      </c>
      <c r="D261" s="105">
        <v>1995</v>
      </c>
      <c r="E261" s="104" t="s">
        <v>93</v>
      </c>
      <c r="F261" s="106" t="s">
        <v>94</v>
      </c>
      <c r="H261" s="28"/>
      <c r="I261" s="28"/>
      <c r="J261" s="28"/>
      <c r="K261" s="28"/>
      <c r="L261" s="28"/>
      <c r="M261" s="28"/>
      <c r="N261" s="28"/>
      <c r="O261" s="27"/>
      <c r="Q261" s="27">
        <f>SUBTOTAL(9,Q257:Q260)</f>
        <v>10.750000000000002</v>
      </c>
      <c r="R261" s="27">
        <f>SUBTOTAL(9,R257:R260)</f>
        <v>1.8999999999999997</v>
      </c>
      <c r="S261" s="27">
        <f>SUBTOTAL(9,S257:S260)</f>
        <v>9.149999999999999</v>
      </c>
      <c r="T261" s="27">
        <f>SUBTOTAL(9,T257:T260)</f>
        <v>11.4</v>
      </c>
      <c r="U261" s="27">
        <f>SUBTOTAL(9,U257:U260)</f>
        <v>33.2</v>
      </c>
    </row>
    <row r="262" spans="1:21" s="24" customFormat="1" ht="12.75" hidden="1" outlineLevel="2">
      <c r="A262" s="23">
        <f>+A266</f>
        <v>50</v>
      </c>
      <c r="B262" s="23">
        <v>32</v>
      </c>
      <c r="C262" s="146" t="s">
        <v>165</v>
      </c>
      <c r="D262" s="105">
        <v>1995</v>
      </c>
      <c r="E262" s="104" t="s">
        <v>93</v>
      </c>
      <c r="F262" s="106" t="s">
        <v>94</v>
      </c>
      <c r="G262" s="24" t="s">
        <v>10</v>
      </c>
      <c r="H262" s="25">
        <v>2.4</v>
      </c>
      <c r="I262" s="25">
        <v>8.9</v>
      </c>
      <c r="J262" s="25">
        <v>8.8</v>
      </c>
      <c r="K262" s="25">
        <v>8.4</v>
      </c>
      <c r="L262" s="25">
        <v>8.8</v>
      </c>
      <c r="M262" s="25">
        <f>(SUM(I262:L262)-MIN(I262:L262)-MAX(I262:L262))/2</f>
        <v>8.800000000000004</v>
      </c>
      <c r="N262" s="25"/>
      <c r="O262" s="26">
        <f>+H262+M262-N262</f>
        <v>11.200000000000005</v>
      </c>
      <c r="P262" s="27">
        <f>+O262+O263+O264+O265</f>
        <v>32.900000000000006</v>
      </c>
      <c r="Q262" s="27">
        <f>+O262</f>
        <v>11.200000000000005</v>
      </c>
      <c r="R262" s="27">
        <f>+O263</f>
        <v>0.44999999999999996</v>
      </c>
      <c r="S262" s="27">
        <f>+O264</f>
        <v>10.15</v>
      </c>
      <c r="T262" s="27">
        <f>+O265</f>
        <v>11.1</v>
      </c>
      <c r="U262" s="27">
        <f>+O262+O263+O264+O265</f>
        <v>32.900000000000006</v>
      </c>
    </row>
    <row r="263" spans="1:21" s="24" customFormat="1" ht="12.75" hidden="1" outlineLevel="2">
      <c r="A263" s="23"/>
      <c r="B263" s="23">
        <v>32</v>
      </c>
      <c r="C263" s="146" t="s">
        <v>165</v>
      </c>
      <c r="D263" s="105">
        <v>1995</v>
      </c>
      <c r="E263" s="104" t="s">
        <v>93</v>
      </c>
      <c r="F263" s="106" t="s">
        <v>94</v>
      </c>
      <c r="G263" s="24" t="s">
        <v>11</v>
      </c>
      <c r="H263" s="25">
        <v>0.5</v>
      </c>
      <c r="I263" s="25">
        <v>0.5</v>
      </c>
      <c r="J263" s="25">
        <v>0.9</v>
      </c>
      <c r="K263" s="25">
        <v>0.2</v>
      </c>
      <c r="L263" s="25">
        <v>0.8</v>
      </c>
      <c r="M263" s="25">
        <f>(SUM(I263:L263)-MIN(I263:L263)-MAX(I263:L263))/2</f>
        <v>0.6499999999999999</v>
      </c>
      <c r="N263" s="25">
        <v>0.7</v>
      </c>
      <c r="O263" s="26">
        <f>+H263+M263-N263</f>
        <v>0.44999999999999996</v>
      </c>
      <c r="P263" s="27"/>
      <c r="Q263" s="27"/>
      <c r="R263" s="27"/>
      <c r="S263" s="27"/>
      <c r="T263" s="27"/>
      <c r="U263" s="27"/>
    </row>
    <row r="264" spans="1:21" s="24" customFormat="1" ht="12.75" hidden="1" outlineLevel="2">
      <c r="A264" s="23"/>
      <c r="B264" s="23">
        <v>32</v>
      </c>
      <c r="C264" s="146" t="s">
        <v>165</v>
      </c>
      <c r="D264" s="105">
        <v>1995</v>
      </c>
      <c r="E264" s="104" t="s">
        <v>93</v>
      </c>
      <c r="F264" s="106" t="s">
        <v>94</v>
      </c>
      <c r="G264" s="24" t="s">
        <v>12</v>
      </c>
      <c r="H264" s="25">
        <v>3.7</v>
      </c>
      <c r="I264" s="25">
        <v>6.5</v>
      </c>
      <c r="J264" s="25">
        <v>6.9</v>
      </c>
      <c r="K264" s="25">
        <v>6.2</v>
      </c>
      <c r="L264" s="25">
        <v>6.4</v>
      </c>
      <c r="M264" s="25">
        <f>(SUM(I264:L264)-MIN(I264:L264)-MAX(I264:L264))/2</f>
        <v>6.45</v>
      </c>
      <c r="N264" s="25"/>
      <c r="O264" s="26">
        <f>+H264+M264-N264</f>
        <v>10.15</v>
      </c>
      <c r="P264" s="27"/>
      <c r="Q264" s="27"/>
      <c r="R264" s="27"/>
      <c r="S264" s="27"/>
      <c r="T264" s="27"/>
      <c r="U264" s="27"/>
    </row>
    <row r="265" spans="1:15" s="24" customFormat="1" ht="12.75" hidden="1" outlineLevel="2">
      <c r="A265" s="23"/>
      <c r="B265" s="23">
        <v>32</v>
      </c>
      <c r="C265" s="146" t="s">
        <v>165</v>
      </c>
      <c r="D265" s="105">
        <v>1995</v>
      </c>
      <c r="E265" s="104" t="s">
        <v>93</v>
      </c>
      <c r="F265" s="106" t="s">
        <v>94</v>
      </c>
      <c r="G265" s="24" t="s">
        <v>13</v>
      </c>
      <c r="H265" s="25">
        <v>3.9</v>
      </c>
      <c r="I265" s="25">
        <v>7.3</v>
      </c>
      <c r="J265" s="25">
        <v>7.1</v>
      </c>
      <c r="K265" s="25">
        <v>7.1</v>
      </c>
      <c r="L265" s="25">
        <v>7.5</v>
      </c>
      <c r="M265" s="25">
        <f>(SUM(I265:L265)-MIN(I265:L265)-MAX(I265:L265))/2</f>
        <v>7.199999999999999</v>
      </c>
      <c r="N265" s="25"/>
      <c r="O265" s="26">
        <f>+H265+M265-N265</f>
        <v>11.1</v>
      </c>
    </row>
    <row r="266" spans="1:21" s="24" customFormat="1" ht="12.75" outlineLevel="1" collapsed="1">
      <c r="A266" s="23">
        <f>RANK(P262,P$17:P$306,0)</f>
        <v>50</v>
      </c>
      <c r="B266" s="23">
        <v>32</v>
      </c>
      <c r="C266" s="146" t="s">
        <v>165</v>
      </c>
      <c r="D266" s="105">
        <v>1995</v>
      </c>
      <c r="E266" s="104" t="s">
        <v>93</v>
      </c>
      <c r="F266" s="106" t="s">
        <v>94</v>
      </c>
      <c r="H266" s="28"/>
      <c r="I266" s="28"/>
      <c r="J266" s="28"/>
      <c r="K266" s="28"/>
      <c r="L266" s="28"/>
      <c r="M266" s="28"/>
      <c r="N266" s="28"/>
      <c r="O266" s="27"/>
      <c r="Q266" s="27">
        <f>SUBTOTAL(9,Q262:Q265)</f>
        <v>11.200000000000005</v>
      </c>
      <c r="R266" s="27">
        <f>SUBTOTAL(9,R262:R265)</f>
        <v>0.44999999999999996</v>
      </c>
      <c r="S266" s="27">
        <f>SUBTOTAL(9,S262:S265)</f>
        <v>10.15</v>
      </c>
      <c r="T266" s="27">
        <f>SUBTOTAL(9,T262:T265)</f>
        <v>11.1</v>
      </c>
      <c r="U266" s="27">
        <f>SUBTOTAL(9,U262:U265)</f>
        <v>32.900000000000006</v>
      </c>
    </row>
    <row r="267" spans="1:21" s="24" customFormat="1" ht="12.75" hidden="1" outlineLevel="2">
      <c r="A267" s="23">
        <f>+A271</f>
        <v>51</v>
      </c>
      <c r="B267" s="23">
        <v>62</v>
      </c>
      <c r="C267" s="146" t="s">
        <v>158</v>
      </c>
      <c r="D267" s="105">
        <v>1998</v>
      </c>
      <c r="E267" s="104" t="s">
        <v>161</v>
      </c>
      <c r="F267" s="106" t="s">
        <v>96</v>
      </c>
      <c r="G267" s="24" t="s">
        <v>10</v>
      </c>
      <c r="H267" s="25">
        <v>2.4</v>
      </c>
      <c r="I267" s="25">
        <v>8.3</v>
      </c>
      <c r="J267" s="25">
        <v>8.3</v>
      </c>
      <c r="K267" s="25">
        <v>8</v>
      </c>
      <c r="L267" s="25">
        <v>8.8</v>
      </c>
      <c r="M267" s="25">
        <f>(SUM(I267:L267)-MIN(I267:L267)-MAX(I267:L267))/2</f>
        <v>8.300000000000002</v>
      </c>
      <c r="N267" s="25"/>
      <c r="O267" s="26">
        <f>+H267+M267-N267</f>
        <v>10.700000000000003</v>
      </c>
      <c r="P267" s="27">
        <f>+O267+O268+O269+O270</f>
        <v>30.95</v>
      </c>
      <c r="Q267" s="27">
        <f>+O267</f>
        <v>10.700000000000003</v>
      </c>
      <c r="R267" s="27">
        <f>+O268</f>
        <v>2.3999999999999995</v>
      </c>
      <c r="S267" s="27">
        <f>+O269</f>
        <v>8.5</v>
      </c>
      <c r="T267" s="27">
        <f>+O270</f>
        <v>9.349999999999998</v>
      </c>
      <c r="U267" s="27">
        <f>+O267+O268+O269+O270</f>
        <v>30.95</v>
      </c>
    </row>
    <row r="268" spans="1:21" s="24" customFormat="1" ht="12.75" hidden="1" outlineLevel="2">
      <c r="A268" s="23"/>
      <c r="B268" s="23">
        <v>62</v>
      </c>
      <c r="C268" s="146" t="s">
        <v>158</v>
      </c>
      <c r="D268" s="105">
        <v>1998</v>
      </c>
      <c r="E268" s="104" t="s">
        <v>161</v>
      </c>
      <c r="F268" s="106" t="s">
        <v>96</v>
      </c>
      <c r="G268" s="24" t="s">
        <v>11</v>
      </c>
      <c r="H268" s="25">
        <v>0.7</v>
      </c>
      <c r="I268" s="25">
        <v>2</v>
      </c>
      <c r="J268" s="25">
        <v>2.5</v>
      </c>
      <c r="K268" s="25">
        <v>2.3</v>
      </c>
      <c r="L268" s="25">
        <v>2.9</v>
      </c>
      <c r="M268" s="25">
        <f>(SUM(I268:L268)-MIN(I268:L268)-MAX(I268:L268))/2</f>
        <v>2.3999999999999995</v>
      </c>
      <c r="N268" s="25">
        <v>0.7</v>
      </c>
      <c r="O268" s="26">
        <f>+H268+M268-N268</f>
        <v>2.3999999999999995</v>
      </c>
      <c r="P268" s="27"/>
      <c r="Q268" s="27"/>
      <c r="R268" s="27"/>
      <c r="S268" s="27"/>
      <c r="T268" s="27"/>
      <c r="U268" s="27"/>
    </row>
    <row r="269" spans="1:21" s="24" customFormat="1" ht="12.75" hidden="1" outlineLevel="2">
      <c r="A269" s="23"/>
      <c r="B269" s="23">
        <v>62</v>
      </c>
      <c r="C269" s="146" t="s">
        <v>158</v>
      </c>
      <c r="D269" s="105">
        <v>1998</v>
      </c>
      <c r="E269" s="104" t="s">
        <v>161</v>
      </c>
      <c r="F269" s="106" t="s">
        <v>96</v>
      </c>
      <c r="G269" s="24" t="s">
        <v>12</v>
      </c>
      <c r="H269" s="25">
        <v>2.6</v>
      </c>
      <c r="I269" s="25">
        <v>6.3</v>
      </c>
      <c r="J269" s="25">
        <v>5</v>
      </c>
      <c r="K269" s="25">
        <v>5.7</v>
      </c>
      <c r="L269" s="25">
        <v>6.5</v>
      </c>
      <c r="M269" s="25">
        <f>(SUM(I269:L269)-MIN(I269:L269)-MAX(I269:L269))/2</f>
        <v>6</v>
      </c>
      <c r="N269" s="25">
        <v>0.1</v>
      </c>
      <c r="O269" s="26">
        <f>+H269+M269-N269</f>
        <v>8.5</v>
      </c>
      <c r="P269" s="27"/>
      <c r="Q269" s="27"/>
      <c r="R269" s="27"/>
      <c r="S269" s="27"/>
      <c r="T269" s="27"/>
      <c r="U269" s="27"/>
    </row>
    <row r="270" spans="1:15" s="24" customFormat="1" ht="12.75" hidden="1" outlineLevel="2">
      <c r="A270" s="23"/>
      <c r="B270" s="23">
        <v>62</v>
      </c>
      <c r="C270" s="146" t="s">
        <v>158</v>
      </c>
      <c r="D270" s="105">
        <v>1998</v>
      </c>
      <c r="E270" s="104" t="s">
        <v>161</v>
      </c>
      <c r="F270" s="106" t="s">
        <v>96</v>
      </c>
      <c r="G270" s="24" t="s">
        <v>13</v>
      </c>
      <c r="H270" s="25">
        <v>2.1</v>
      </c>
      <c r="I270" s="25">
        <v>6.9</v>
      </c>
      <c r="J270" s="25">
        <v>6.9</v>
      </c>
      <c r="K270" s="25">
        <v>7.6</v>
      </c>
      <c r="L270" s="25">
        <v>7.7</v>
      </c>
      <c r="M270" s="25">
        <f>(SUM(I270:L270)-MIN(I270:L270)-MAX(I270:L270))/2</f>
        <v>7.249999999999998</v>
      </c>
      <c r="N270" s="25"/>
      <c r="O270" s="26">
        <f>+H270+M270-N270</f>
        <v>9.349999999999998</v>
      </c>
    </row>
    <row r="271" spans="1:21" s="24" customFormat="1" ht="12.75" outlineLevel="1" collapsed="1">
      <c r="A271" s="23">
        <f>RANK(P267,P$17:P$306,0)</f>
        <v>51</v>
      </c>
      <c r="B271" s="23">
        <v>62</v>
      </c>
      <c r="C271" s="146" t="s">
        <v>158</v>
      </c>
      <c r="D271" s="105">
        <v>1998</v>
      </c>
      <c r="E271" s="104" t="s">
        <v>161</v>
      </c>
      <c r="F271" s="106" t="s">
        <v>96</v>
      </c>
      <c r="H271" s="28"/>
      <c r="I271" s="28"/>
      <c r="J271" s="28"/>
      <c r="K271" s="28"/>
      <c r="L271" s="28"/>
      <c r="M271" s="28"/>
      <c r="N271" s="28"/>
      <c r="O271" s="27"/>
      <c r="Q271" s="27">
        <f>SUBTOTAL(9,Q267:Q270)</f>
        <v>10.700000000000003</v>
      </c>
      <c r="R271" s="27">
        <f>SUBTOTAL(9,R267:R270)</f>
        <v>2.3999999999999995</v>
      </c>
      <c r="S271" s="27">
        <f>SUBTOTAL(9,S267:S270)</f>
        <v>8.5</v>
      </c>
      <c r="T271" s="27">
        <f>SUBTOTAL(9,T267:T270)</f>
        <v>9.349999999999998</v>
      </c>
      <c r="U271" s="27">
        <f>SUBTOTAL(9,U267:U270)</f>
        <v>30.95</v>
      </c>
    </row>
    <row r="272" spans="1:21" s="24" customFormat="1" ht="12.75" hidden="1" outlineLevel="2">
      <c r="A272" s="23">
        <f>+A276</f>
        <v>52</v>
      </c>
      <c r="B272" s="23">
        <v>59</v>
      </c>
      <c r="C272" s="146" t="s">
        <v>155</v>
      </c>
      <c r="D272" s="105">
        <v>1995</v>
      </c>
      <c r="E272" s="104" t="s">
        <v>161</v>
      </c>
      <c r="F272" s="106" t="s">
        <v>96</v>
      </c>
      <c r="G272" s="24" t="s">
        <v>10</v>
      </c>
      <c r="H272" s="25">
        <v>3.4</v>
      </c>
      <c r="I272" s="25">
        <v>7.3</v>
      </c>
      <c r="J272" s="25">
        <v>8.1</v>
      </c>
      <c r="K272" s="25">
        <v>7.9</v>
      </c>
      <c r="L272" s="25">
        <v>8</v>
      </c>
      <c r="M272" s="25">
        <f>(SUM(I272:L272)-MIN(I272:L272)-MAX(I272:L272))/2</f>
        <v>7.949999999999998</v>
      </c>
      <c r="N272" s="25"/>
      <c r="O272" s="26">
        <f>+H272+M272-N272</f>
        <v>11.349999999999998</v>
      </c>
      <c r="P272" s="27">
        <f>+O272+O273+O274+O275</f>
        <v>30.3</v>
      </c>
      <c r="Q272" s="27">
        <f>+O272</f>
        <v>11.349999999999998</v>
      </c>
      <c r="R272" s="27">
        <f>+O273</f>
        <v>0</v>
      </c>
      <c r="S272" s="27">
        <f>+O274</f>
        <v>9.15</v>
      </c>
      <c r="T272" s="27">
        <f>+O275</f>
        <v>9.8</v>
      </c>
      <c r="U272" s="27">
        <f>+O272+O273+O274+O275</f>
        <v>30.3</v>
      </c>
    </row>
    <row r="273" spans="1:21" s="24" customFormat="1" ht="12.75" hidden="1" outlineLevel="2">
      <c r="A273" s="23"/>
      <c r="B273" s="23">
        <v>59</v>
      </c>
      <c r="C273" s="146" t="s">
        <v>155</v>
      </c>
      <c r="D273" s="105">
        <v>1995</v>
      </c>
      <c r="E273" s="104" t="s">
        <v>161</v>
      </c>
      <c r="F273" s="106" t="s">
        <v>96</v>
      </c>
      <c r="G273" s="24" t="s">
        <v>11</v>
      </c>
      <c r="H273" s="25">
        <v>0</v>
      </c>
      <c r="I273" s="25">
        <v>0</v>
      </c>
      <c r="J273" s="25">
        <v>0</v>
      </c>
      <c r="K273" s="25">
        <v>0</v>
      </c>
      <c r="L273" s="25">
        <v>0</v>
      </c>
      <c r="M273" s="25">
        <f>(SUM(I273:L273)-MIN(I273:L273)-MAX(I273:L273))/2</f>
        <v>0</v>
      </c>
      <c r="N273" s="25"/>
      <c r="O273" s="26">
        <f>+H273+M273-N273</f>
        <v>0</v>
      </c>
      <c r="P273" s="27"/>
      <c r="Q273" s="27"/>
      <c r="R273" s="27"/>
      <c r="S273" s="27"/>
      <c r="T273" s="27"/>
      <c r="U273" s="27"/>
    </row>
    <row r="274" spans="1:21" s="24" customFormat="1" ht="12.75" hidden="1" outlineLevel="2">
      <c r="A274" s="23"/>
      <c r="B274" s="23">
        <v>59</v>
      </c>
      <c r="C274" s="146" t="s">
        <v>155</v>
      </c>
      <c r="D274" s="105">
        <v>1995</v>
      </c>
      <c r="E274" s="104" t="s">
        <v>161</v>
      </c>
      <c r="F274" s="106" t="s">
        <v>96</v>
      </c>
      <c r="G274" s="24" t="s">
        <v>12</v>
      </c>
      <c r="H274" s="25">
        <v>2.7</v>
      </c>
      <c r="I274" s="25">
        <v>6.5</v>
      </c>
      <c r="J274" s="25">
        <v>6.2</v>
      </c>
      <c r="K274" s="25">
        <v>7</v>
      </c>
      <c r="L274" s="25">
        <v>6.6</v>
      </c>
      <c r="M274" s="25">
        <f>(SUM(I274:L274)-MIN(I274:L274)-MAX(I274:L274))/2</f>
        <v>6.549999999999999</v>
      </c>
      <c r="N274" s="25">
        <v>0.1</v>
      </c>
      <c r="O274" s="26">
        <f>+H274+M274-N274</f>
        <v>9.15</v>
      </c>
      <c r="P274" s="27"/>
      <c r="Q274" s="27"/>
      <c r="R274" s="27"/>
      <c r="S274" s="27"/>
      <c r="T274" s="27"/>
      <c r="U274" s="27"/>
    </row>
    <row r="275" spans="1:15" s="24" customFormat="1" ht="12.75" hidden="1" outlineLevel="2">
      <c r="A275" s="23"/>
      <c r="B275" s="23">
        <v>59</v>
      </c>
      <c r="C275" s="146" t="s">
        <v>155</v>
      </c>
      <c r="D275" s="105">
        <v>1995</v>
      </c>
      <c r="E275" s="104" t="s">
        <v>161</v>
      </c>
      <c r="F275" s="106" t="s">
        <v>96</v>
      </c>
      <c r="G275" s="24" t="s">
        <v>13</v>
      </c>
      <c r="H275" s="25">
        <v>2</v>
      </c>
      <c r="I275" s="25">
        <v>7.9</v>
      </c>
      <c r="J275" s="25">
        <v>7.8</v>
      </c>
      <c r="K275" s="25">
        <v>7.8</v>
      </c>
      <c r="L275" s="25">
        <v>7.6</v>
      </c>
      <c r="M275" s="25">
        <f>(SUM(I275:L275)-MIN(I275:L275)-MAX(I275:L275))/2</f>
        <v>7.8</v>
      </c>
      <c r="N275" s="25"/>
      <c r="O275" s="26">
        <f>+H275+M275-N275</f>
        <v>9.8</v>
      </c>
    </row>
    <row r="276" spans="1:21" s="24" customFormat="1" ht="12.75" outlineLevel="1" collapsed="1">
      <c r="A276" s="23">
        <f>RANK(P272,P$17:P$306,0)</f>
        <v>52</v>
      </c>
      <c r="B276" s="23">
        <v>59</v>
      </c>
      <c r="C276" s="146" t="s">
        <v>155</v>
      </c>
      <c r="D276" s="105">
        <v>1995</v>
      </c>
      <c r="E276" s="104" t="s">
        <v>161</v>
      </c>
      <c r="F276" s="106" t="s">
        <v>96</v>
      </c>
      <c r="H276" s="28"/>
      <c r="I276" s="28"/>
      <c r="J276" s="28"/>
      <c r="K276" s="28"/>
      <c r="L276" s="28"/>
      <c r="M276" s="28"/>
      <c r="N276" s="28"/>
      <c r="O276" s="27"/>
      <c r="Q276" s="27">
        <f>SUBTOTAL(9,Q272:Q275)</f>
        <v>11.349999999999998</v>
      </c>
      <c r="R276" s="27">
        <f>SUBTOTAL(9,R272:R275)</f>
        <v>0</v>
      </c>
      <c r="S276" s="27">
        <f>SUBTOTAL(9,S272:S275)</f>
        <v>9.15</v>
      </c>
      <c r="T276" s="27">
        <f>SUBTOTAL(9,T272:T275)</f>
        <v>9.8</v>
      </c>
      <c r="U276" s="27">
        <f>SUBTOTAL(9,U272:U275)</f>
        <v>30.3</v>
      </c>
    </row>
    <row r="277" spans="1:21" s="24" customFormat="1" ht="12.75" hidden="1" outlineLevel="2">
      <c r="A277" s="23">
        <f>+A281</f>
        <v>53</v>
      </c>
      <c r="B277" s="23">
        <v>21</v>
      </c>
      <c r="C277" s="146" t="s">
        <v>167</v>
      </c>
      <c r="D277" s="105">
        <v>1994</v>
      </c>
      <c r="E277" s="104" t="s">
        <v>89</v>
      </c>
      <c r="F277" s="106" t="s">
        <v>90</v>
      </c>
      <c r="G277" s="24" t="s">
        <v>10</v>
      </c>
      <c r="H277" s="25">
        <v>4.2</v>
      </c>
      <c r="I277" s="25">
        <v>7.7</v>
      </c>
      <c r="J277" s="25">
        <v>7.6</v>
      </c>
      <c r="K277" s="25">
        <v>7.4</v>
      </c>
      <c r="L277" s="25">
        <v>7</v>
      </c>
      <c r="M277" s="25">
        <f>(SUM(I277:L277)-MIN(I277:L277)-MAX(I277:L277))/2</f>
        <v>7.500000000000002</v>
      </c>
      <c r="N277" s="25"/>
      <c r="O277" s="26">
        <f>+H277+M277-N277</f>
        <v>11.700000000000003</v>
      </c>
      <c r="P277" s="27">
        <f>+O277+O278+O279+O280</f>
        <v>26.600000000000005</v>
      </c>
      <c r="Q277" s="27">
        <f>+O277</f>
        <v>11.700000000000003</v>
      </c>
      <c r="R277" s="27">
        <f>+O278</f>
        <v>4.650000000000001</v>
      </c>
      <c r="S277" s="27">
        <f>+O279</f>
        <v>10.25</v>
      </c>
      <c r="T277" s="27">
        <f>+O280</f>
        <v>0</v>
      </c>
      <c r="U277" s="27">
        <f>+O277+O278+O279+O280</f>
        <v>26.600000000000005</v>
      </c>
    </row>
    <row r="278" spans="1:21" s="24" customFormat="1" ht="12.75" hidden="1" outlineLevel="2">
      <c r="A278" s="23"/>
      <c r="B278" s="23">
        <v>21</v>
      </c>
      <c r="C278" s="146" t="s">
        <v>167</v>
      </c>
      <c r="D278" s="105">
        <v>1994</v>
      </c>
      <c r="E278" s="104" t="s">
        <v>89</v>
      </c>
      <c r="F278" s="106" t="s">
        <v>90</v>
      </c>
      <c r="G278" s="24" t="s">
        <v>11</v>
      </c>
      <c r="H278" s="25">
        <v>2</v>
      </c>
      <c r="I278" s="25">
        <v>3</v>
      </c>
      <c r="J278" s="25">
        <v>3.6</v>
      </c>
      <c r="K278" s="25">
        <v>2.7</v>
      </c>
      <c r="L278" s="25">
        <v>3.5</v>
      </c>
      <c r="M278" s="25">
        <f>(SUM(I278:L278)-MIN(I278:L278)-MAX(I278:L278))/2</f>
        <v>3.250000000000001</v>
      </c>
      <c r="N278" s="25">
        <v>0.6</v>
      </c>
      <c r="O278" s="26">
        <f>+H278+M278-N278</f>
        <v>4.650000000000001</v>
      </c>
      <c r="P278" s="27"/>
      <c r="Q278" s="27"/>
      <c r="R278" s="27"/>
      <c r="S278" s="27"/>
      <c r="T278" s="27"/>
      <c r="U278" s="27"/>
    </row>
    <row r="279" spans="1:21" s="24" customFormat="1" ht="12.75" hidden="1" outlineLevel="2">
      <c r="A279" s="23"/>
      <c r="B279" s="23">
        <v>21</v>
      </c>
      <c r="C279" s="146" t="s">
        <v>167</v>
      </c>
      <c r="D279" s="105">
        <v>1994</v>
      </c>
      <c r="E279" s="104" t="s">
        <v>89</v>
      </c>
      <c r="F279" s="106" t="s">
        <v>90</v>
      </c>
      <c r="G279" s="24" t="s">
        <v>12</v>
      </c>
      <c r="H279" s="25">
        <v>3.1</v>
      </c>
      <c r="I279" s="25">
        <v>7.2</v>
      </c>
      <c r="J279" s="25">
        <v>6.9</v>
      </c>
      <c r="K279" s="25">
        <v>7.2</v>
      </c>
      <c r="L279" s="25">
        <v>7.1</v>
      </c>
      <c r="M279" s="25">
        <f>(SUM(I279:L279)-MIN(I279:L279)-MAX(I279:L279))/2</f>
        <v>7.15</v>
      </c>
      <c r="N279" s="25"/>
      <c r="O279" s="26">
        <f>+H279+M279-N279</f>
        <v>10.25</v>
      </c>
      <c r="P279" s="27"/>
      <c r="Q279" s="27"/>
      <c r="R279" s="27"/>
      <c r="S279" s="27"/>
      <c r="T279" s="27"/>
      <c r="U279" s="27"/>
    </row>
    <row r="280" spans="1:15" s="24" customFormat="1" ht="12.75" hidden="1" outlineLevel="2">
      <c r="A280" s="23"/>
      <c r="B280" s="23">
        <v>21</v>
      </c>
      <c r="C280" s="146" t="s">
        <v>167</v>
      </c>
      <c r="D280" s="105">
        <v>1994</v>
      </c>
      <c r="E280" s="104" t="s">
        <v>89</v>
      </c>
      <c r="F280" s="106" t="s">
        <v>90</v>
      </c>
      <c r="G280" s="24" t="s">
        <v>13</v>
      </c>
      <c r="H280" s="25">
        <v>0</v>
      </c>
      <c r="I280" s="25">
        <v>0</v>
      </c>
      <c r="J280" s="25">
        <v>0</v>
      </c>
      <c r="K280" s="25">
        <v>0</v>
      </c>
      <c r="L280" s="25">
        <v>0</v>
      </c>
      <c r="M280" s="25">
        <f>(SUM(I280:L280)-MIN(I280:L280)-MAX(I280:L280))/2</f>
        <v>0</v>
      </c>
      <c r="N280" s="25"/>
      <c r="O280" s="26">
        <f>+H280+M280-N280</f>
        <v>0</v>
      </c>
    </row>
    <row r="281" spans="1:21" s="24" customFormat="1" ht="12.75" outlineLevel="1" collapsed="1">
      <c r="A281" s="23">
        <f>RANK(P277,P$17:P$306,0)</f>
        <v>53</v>
      </c>
      <c r="B281" s="23">
        <v>21</v>
      </c>
      <c r="C281" s="146" t="s">
        <v>167</v>
      </c>
      <c r="D281" s="105">
        <v>1994</v>
      </c>
      <c r="E281" s="104" t="s">
        <v>89</v>
      </c>
      <c r="F281" s="106" t="s">
        <v>90</v>
      </c>
      <c r="H281" s="28"/>
      <c r="I281" s="28"/>
      <c r="J281" s="28"/>
      <c r="K281" s="28"/>
      <c r="L281" s="28"/>
      <c r="M281" s="28"/>
      <c r="N281" s="28"/>
      <c r="O281" s="27"/>
      <c r="Q281" s="27">
        <f>SUBTOTAL(9,Q277:Q280)</f>
        <v>11.700000000000003</v>
      </c>
      <c r="R281" s="27">
        <f>SUBTOTAL(9,R277:R280)</f>
        <v>4.650000000000001</v>
      </c>
      <c r="S281" s="27">
        <f>SUBTOTAL(9,S277:S280)</f>
        <v>10.25</v>
      </c>
      <c r="T281" s="27">
        <f>SUBTOTAL(9,T277:T280)</f>
        <v>0</v>
      </c>
      <c r="U281" s="27">
        <f>SUBTOTAL(9,U277:U280)</f>
        <v>26.600000000000005</v>
      </c>
    </row>
    <row r="282" spans="1:21" s="24" customFormat="1" ht="12.75" hidden="1" outlineLevel="2">
      <c r="A282" s="23">
        <f>+A286</f>
        <v>54</v>
      </c>
      <c r="B282" s="23">
        <v>54</v>
      </c>
      <c r="C282" s="146" t="s">
        <v>100</v>
      </c>
      <c r="D282" s="105">
        <v>1993</v>
      </c>
      <c r="E282" s="104" t="s">
        <v>103</v>
      </c>
      <c r="F282" s="106" t="s">
        <v>96</v>
      </c>
      <c r="G282" s="24" t="s">
        <v>10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25">
        <f>(SUM(I282:L282)-MIN(I282:L282)-MAX(I282:L282))/2</f>
        <v>0</v>
      </c>
      <c r="N282" s="25"/>
      <c r="O282" s="26">
        <f>+H282+M282-N282</f>
        <v>0</v>
      </c>
      <c r="P282" s="27">
        <f>+O282+O283+O284+O285</f>
        <v>23.849999999999994</v>
      </c>
      <c r="Q282" s="27">
        <f>+O282</f>
        <v>0</v>
      </c>
      <c r="R282" s="27">
        <f>+O283</f>
        <v>0</v>
      </c>
      <c r="S282" s="27">
        <f>+O284</f>
        <v>11.749999999999998</v>
      </c>
      <c r="T282" s="27">
        <f>+O285</f>
        <v>12.099999999999998</v>
      </c>
      <c r="U282" s="27">
        <f>+O282+O283+O284+O285</f>
        <v>23.849999999999994</v>
      </c>
    </row>
    <row r="283" spans="1:21" s="24" customFormat="1" ht="12.75" hidden="1" outlineLevel="2">
      <c r="A283" s="23"/>
      <c r="B283" s="23">
        <v>54</v>
      </c>
      <c r="C283" s="146" t="s">
        <v>100</v>
      </c>
      <c r="D283" s="105">
        <v>1993</v>
      </c>
      <c r="E283" s="104" t="s">
        <v>103</v>
      </c>
      <c r="F283" s="106" t="s">
        <v>96</v>
      </c>
      <c r="G283" s="24" t="s">
        <v>11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  <c r="M283" s="25">
        <f>(SUM(I283:L283)-MIN(I283:L283)-MAX(I283:L283))/2</f>
        <v>0</v>
      </c>
      <c r="N283" s="25"/>
      <c r="O283" s="26">
        <f>+H283+M283-N283</f>
        <v>0</v>
      </c>
      <c r="P283" s="27"/>
      <c r="Q283" s="27"/>
      <c r="R283" s="27"/>
      <c r="S283" s="27"/>
      <c r="T283" s="27"/>
      <c r="U283" s="27"/>
    </row>
    <row r="284" spans="1:21" s="24" customFormat="1" ht="12.75" hidden="1" outlineLevel="2">
      <c r="A284" s="23"/>
      <c r="B284" s="23">
        <v>54</v>
      </c>
      <c r="C284" s="146" t="s">
        <v>100</v>
      </c>
      <c r="D284" s="105">
        <v>1993</v>
      </c>
      <c r="E284" s="104" t="s">
        <v>103</v>
      </c>
      <c r="F284" s="106" t="s">
        <v>96</v>
      </c>
      <c r="G284" s="24" t="s">
        <v>12</v>
      </c>
      <c r="H284" s="25">
        <v>4.8</v>
      </c>
      <c r="I284" s="25">
        <v>7.2</v>
      </c>
      <c r="J284" s="25">
        <v>6.5</v>
      </c>
      <c r="K284" s="25">
        <v>7</v>
      </c>
      <c r="L284" s="25">
        <v>7.1</v>
      </c>
      <c r="M284" s="25">
        <f>(SUM(I284:L284)-MIN(I284:L284)-MAX(I284:L284))/2</f>
        <v>7.049999999999999</v>
      </c>
      <c r="N284" s="25">
        <v>0.1</v>
      </c>
      <c r="O284" s="26">
        <f>+H284+M284-N284</f>
        <v>11.749999999999998</v>
      </c>
      <c r="P284" s="27"/>
      <c r="Q284" s="27"/>
      <c r="R284" s="27"/>
      <c r="S284" s="27"/>
      <c r="T284" s="27"/>
      <c r="U284" s="27"/>
    </row>
    <row r="285" spans="1:15" s="24" customFormat="1" ht="12.75" hidden="1" outlineLevel="2">
      <c r="A285" s="23"/>
      <c r="B285" s="23">
        <v>54</v>
      </c>
      <c r="C285" s="146" t="s">
        <v>100</v>
      </c>
      <c r="D285" s="105">
        <v>1993</v>
      </c>
      <c r="E285" s="104" t="s">
        <v>103</v>
      </c>
      <c r="F285" s="106" t="s">
        <v>96</v>
      </c>
      <c r="G285" s="24" t="s">
        <v>13</v>
      </c>
      <c r="H285" s="25">
        <v>3.7</v>
      </c>
      <c r="I285" s="25">
        <v>8.4</v>
      </c>
      <c r="J285" s="25">
        <v>8.5</v>
      </c>
      <c r="K285" s="25">
        <v>8.1</v>
      </c>
      <c r="L285" s="25">
        <v>8.4</v>
      </c>
      <c r="M285" s="25">
        <f>(SUM(I285:L285)-MIN(I285:L285)-MAX(I285:L285))/2</f>
        <v>8.399999999999999</v>
      </c>
      <c r="N285" s="25"/>
      <c r="O285" s="26">
        <f>+H285+M285-N285</f>
        <v>12.099999999999998</v>
      </c>
    </row>
    <row r="286" spans="1:21" s="24" customFormat="1" ht="12.75" outlineLevel="1" collapsed="1">
      <c r="A286" s="23">
        <f>RANK(P282,P$17:P$306,0)</f>
        <v>54</v>
      </c>
      <c r="B286" s="23">
        <v>54</v>
      </c>
      <c r="C286" s="146" t="s">
        <v>100</v>
      </c>
      <c r="D286" s="105">
        <v>1993</v>
      </c>
      <c r="E286" s="104" t="s">
        <v>103</v>
      </c>
      <c r="F286" s="106" t="s">
        <v>96</v>
      </c>
      <c r="H286" s="28"/>
      <c r="I286" s="28"/>
      <c r="J286" s="28"/>
      <c r="K286" s="28"/>
      <c r="L286" s="28"/>
      <c r="M286" s="28"/>
      <c r="N286" s="28"/>
      <c r="O286" s="27"/>
      <c r="Q286" s="27">
        <f>SUBTOTAL(9,Q282:Q285)</f>
        <v>0</v>
      </c>
      <c r="R286" s="27">
        <f>SUBTOTAL(9,R282:R285)</f>
        <v>0</v>
      </c>
      <c r="S286" s="27">
        <f>SUBTOTAL(9,S282:S285)</f>
        <v>11.749999999999998</v>
      </c>
      <c r="T286" s="27">
        <f>SUBTOTAL(9,T282:T285)</f>
        <v>12.099999999999998</v>
      </c>
      <c r="U286" s="27">
        <f>SUBTOTAL(9,U282:U285)</f>
        <v>23.849999999999994</v>
      </c>
    </row>
    <row r="287" spans="1:21" s="24" customFormat="1" ht="12.75" hidden="1" outlineLevel="2">
      <c r="A287" s="23">
        <f>+A291</f>
        <v>55</v>
      </c>
      <c r="B287" s="23">
        <v>27</v>
      </c>
      <c r="C287" s="146" t="s">
        <v>84</v>
      </c>
      <c r="D287" s="105">
        <v>1993</v>
      </c>
      <c r="E287" s="104" t="s">
        <v>121</v>
      </c>
      <c r="F287" s="106" t="s">
        <v>83</v>
      </c>
      <c r="G287" s="24" t="s">
        <v>10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f>(SUM(I287:L287)-MIN(I287:L287)-MAX(I287:L287))/2</f>
        <v>0</v>
      </c>
      <c r="N287" s="25"/>
      <c r="O287" s="26">
        <f>+H287+M287-N287</f>
        <v>0</v>
      </c>
      <c r="P287" s="27">
        <f>+O287+O288+O289+O290</f>
        <v>22.7</v>
      </c>
      <c r="Q287" s="27">
        <f>+O287</f>
        <v>0</v>
      </c>
      <c r="R287" s="27">
        <f>+O288</f>
        <v>11.049999999999999</v>
      </c>
      <c r="S287" s="27">
        <f>+O289</f>
        <v>11.65</v>
      </c>
      <c r="T287" s="27">
        <f>+O290</f>
        <v>0</v>
      </c>
      <c r="U287" s="27">
        <f>+O287+O288+O289+O290</f>
        <v>22.7</v>
      </c>
    </row>
    <row r="288" spans="1:21" s="24" customFormat="1" ht="12.75" hidden="1" outlineLevel="2">
      <c r="A288" s="23"/>
      <c r="B288" s="23">
        <v>27</v>
      </c>
      <c r="C288" s="146" t="s">
        <v>84</v>
      </c>
      <c r="D288" s="105">
        <v>1993</v>
      </c>
      <c r="E288" s="104" t="s">
        <v>121</v>
      </c>
      <c r="F288" s="106" t="s">
        <v>83</v>
      </c>
      <c r="G288" s="24" t="s">
        <v>11</v>
      </c>
      <c r="H288" s="25">
        <v>3.4</v>
      </c>
      <c r="I288" s="25">
        <v>7.8</v>
      </c>
      <c r="J288" s="25">
        <v>8.1</v>
      </c>
      <c r="K288" s="25">
        <v>7.7</v>
      </c>
      <c r="L288" s="25">
        <v>8.4</v>
      </c>
      <c r="M288" s="25">
        <f>(SUM(I288:L288)-MIN(I288:L288)-MAX(I288:L288))/2</f>
        <v>7.95</v>
      </c>
      <c r="N288" s="25">
        <v>0.3</v>
      </c>
      <c r="O288" s="26">
        <f>+H288+M288-N288</f>
        <v>11.049999999999999</v>
      </c>
      <c r="P288" s="27"/>
      <c r="Q288" s="27"/>
      <c r="R288" s="27"/>
      <c r="S288" s="27"/>
      <c r="T288" s="27"/>
      <c r="U288" s="27"/>
    </row>
    <row r="289" spans="1:21" s="24" customFormat="1" ht="12.75" hidden="1" outlineLevel="2">
      <c r="A289" s="23"/>
      <c r="B289" s="23">
        <v>27</v>
      </c>
      <c r="C289" s="146" t="s">
        <v>84</v>
      </c>
      <c r="D289" s="105">
        <v>1993</v>
      </c>
      <c r="E289" s="104" t="s">
        <v>121</v>
      </c>
      <c r="F289" s="106" t="s">
        <v>83</v>
      </c>
      <c r="G289" s="24" t="s">
        <v>12</v>
      </c>
      <c r="H289" s="25">
        <v>4.8</v>
      </c>
      <c r="I289" s="25">
        <v>7</v>
      </c>
      <c r="J289" s="25">
        <v>6.3</v>
      </c>
      <c r="K289" s="25">
        <v>6.9</v>
      </c>
      <c r="L289" s="25">
        <v>7.3</v>
      </c>
      <c r="M289" s="25">
        <f>(SUM(I289:L289)-MIN(I289:L289)-MAX(I289:L289))/2</f>
        <v>6.950000000000001</v>
      </c>
      <c r="N289" s="25">
        <v>0.1</v>
      </c>
      <c r="O289" s="26">
        <f>+H289+M289-N289</f>
        <v>11.65</v>
      </c>
      <c r="P289" s="27"/>
      <c r="Q289" s="27"/>
      <c r="R289" s="27"/>
      <c r="S289" s="27"/>
      <c r="T289" s="27"/>
      <c r="U289" s="27"/>
    </row>
    <row r="290" spans="1:15" s="24" customFormat="1" ht="12.75" hidden="1" outlineLevel="2">
      <c r="A290" s="23"/>
      <c r="B290" s="23">
        <v>27</v>
      </c>
      <c r="C290" s="146" t="s">
        <v>84</v>
      </c>
      <c r="D290" s="105">
        <v>1993</v>
      </c>
      <c r="E290" s="104" t="s">
        <v>121</v>
      </c>
      <c r="F290" s="106" t="s">
        <v>83</v>
      </c>
      <c r="G290" s="24" t="s">
        <v>13</v>
      </c>
      <c r="H290" s="25">
        <v>0</v>
      </c>
      <c r="I290" s="25">
        <v>0</v>
      </c>
      <c r="J290" s="25">
        <v>0</v>
      </c>
      <c r="K290" s="25">
        <v>0</v>
      </c>
      <c r="L290" s="25">
        <v>0</v>
      </c>
      <c r="M290" s="25">
        <f>(SUM(I290:L290)-MIN(I290:L290)-MAX(I290:L290))/2</f>
        <v>0</v>
      </c>
      <c r="N290" s="25"/>
      <c r="O290" s="26">
        <f>+H290+M290-N290</f>
        <v>0</v>
      </c>
    </row>
    <row r="291" spans="1:21" s="24" customFormat="1" ht="12.75" outlineLevel="1" collapsed="1">
      <c r="A291" s="23">
        <f>RANK(P287,P$17:P$306,0)</f>
        <v>55</v>
      </c>
      <c r="B291" s="23">
        <v>27</v>
      </c>
      <c r="C291" s="146" t="s">
        <v>84</v>
      </c>
      <c r="D291" s="105">
        <v>1993</v>
      </c>
      <c r="E291" s="104" t="s">
        <v>121</v>
      </c>
      <c r="F291" s="106" t="s">
        <v>83</v>
      </c>
      <c r="H291" s="28"/>
      <c r="I291" s="28"/>
      <c r="J291" s="28"/>
      <c r="K291" s="28"/>
      <c r="L291" s="28"/>
      <c r="M291" s="28"/>
      <c r="N291" s="28"/>
      <c r="O291" s="27"/>
      <c r="Q291" s="27">
        <f>SUBTOTAL(9,Q287:Q290)</f>
        <v>0</v>
      </c>
      <c r="R291" s="27">
        <f>SUBTOTAL(9,R287:R290)</f>
        <v>11.049999999999999</v>
      </c>
      <c r="S291" s="27">
        <f>SUBTOTAL(9,S287:S290)</f>
        <v>11.65</v>
      </c>
      <c r="T291" s="27">
        <f>SUBTOTAL(9,T287:T290)</f>
        <v>0</v>
      </c>
      <c r="U291" s="27">
        <f>SUBTOTAL(9,U287:U290)</f>
        <v>22.7</v>
      </c>
    </row>
    <row r="292" spans="1:21" s="24" customFormat="1" ht="12.75" hidden="1" outlineLevel="2">
      <c r="A292" s="23">
        <f>+A296</f>
        <v>56</v>
      </c>
      <c r="B292" s="23">
        <v>12</v>
      </c>
      <c r="C292" s="146" t="s">
        <v>86</v>
      </c>
      <c r="D292" s="105">
        <v>1995</v>
      </c>
      <c r="E292" s="104" t="s">
        <v>82</v>
      </c>
      <c r="F292" s="106" t="s">
        <v>83</v>
      </c>
      <c r="G292" s="24" t="s">
        <v>10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f>(SUM(I292:L292)-MIN(I292:L292)-MAX(I292:L292))/2</f>
        <v>0</v>
      </c>
      <c r="N292" s="25"/>
      <c r="O292" s="26">
        <f>+H292+M292-N292</f>
        <v>0</v>
      </c>
      <c r="P292" s="27">
        <f>+O292+O293+O294+O295</f>
        <v>0</v>
      </c>
      <c r="Q292" s="27">
        <f>+O292</f>
        <v>0</v>
      </c>
      <c r="R292" s="27">
        <f>+O293</f>
        <v>0</v>
      </c>
      <c r="S292" s="27">
        <f>+O294</f>
        <v>0</v>
      </c>
      <c r="T292" s="27">
        <f>+O295</f>
        <v>0</v>
      </c>
      <c r="U292" s="27">
        <f>+O292+O293+O294+O295</f>
        <v>0</v>
      </c>
    </row>
    <row r="293" spans="1:21" s="24" customFormat="1" ht="12.75" hidden="1" outlineLevel="2">
      <c r="A293" s="23"/>
      <c r="B293" s="23">
        <v>12</v>
      </c>
      <c r="C293" s="146" t="s">
        <v>86</v>
      </c>
      <c r="D293" s="105">
        <v>1995</v>
      </c>
      <c r="E293" s="104" t="s">
        <v>82</v>
      </c>
      <c r="F293" s="106" t="s">
        <v>83</v>
      </c>
      <c r="G293" s="24" t="s">
        <v>11</v>
      </c>
      <c r="H293" s="25">
        <v>0</v>
      </c>
      <c r="I293" s="25">
        <v>0</v>
      </c>
      <c r="J293" s="25">
        <v>0</v>
      </c>
      <c r="K293" s="25">
        <v>0</v>
      </c>
      <c r="L293" s="25">
        <v>0</v>
      </c>
      <c r="M293" s="25">
        <f>(SUM(I293:L293)-MIN(I293:L293)-MAX(I293:L293))/2</f>
        <v>0</v>
      </c>
      <c r="N293" s="25"/>
      <c r="O293" s="26">
        <f>+H293+M293-N293</f>
        <v>0</v>
      </c>
      <c r="P293" s="27"/>
      <c r="Q293" s="27"/>
      <c r="R293" s="27"/>
      <c r="S293" s="27"/>
      <c r="T293" s="27"/>
      <c r="U293" s="27"/>
    </row>
    <row r="294" spans="1:21" s="24" customFormat="1" ht="12.75" hidden="1" outlineLevel="2">
      <c r="A294" s="23"/>
      <c r="B294" s="23">
        <v>12</v>
      </c>
      <c r="C294" s="146" t="s">
        <v>86</v>
      </c>
      <c r="D294" s="105">
        <v>1995</v>
      </c>
      <c r="E294" s="104" t="s">
        <v>82</v>
      </c>
      <c r="F294" s="106" t="s">
        <v>83</v>
      </c>
      <c r="G294" s="24" t="s">
        <v>12</v>
      </c>
      <c r="H294" s="25">
        <v>0</v>
      </c>
      <c r="I294" s="25">
        <v>0</v>
      </c>
      <c r="J294" s="25">
        <v>0</v>
      </c>
      <c r="K294" s="25">
        <v>0</v>
      </c>
      <c r="L294" s="25">
        <v>0</v>
      </c>
      <c r="M294" s="25">
        <f>(SUM(I294:L294)-MIN(I294:L294)-MAX(I294:L294))/2</f>
        <v>0</v>
      </c>
      <c r="N294" s="25"/>
      <c r="O294" s="26">
        <f>+H294+M294-N294</f>
        <v>0</v>
      </c>
      <c r="P294" s="27"/>
      <c r="Q294" s="27"/>
      <c r="R294" s="27"/>
      <c r="S294" s="27"/>
      <c r="T294" s="27"/>
      <c r="U294" s="27"/>
    </row>
    <row r="295" spans="1:15" s="24" customFormat="1" ht="12.75" hidden="1" outlineLevel="2">
      <c r="A295" s="23"/>
      <c r="B295" s="23">
        <v>12</v>
      </c>
      <c r="C295" s="146" t="s">
        <v>86</v>
      </c>
      <c r="D295" s="105">
        <v>1995</v>
      </c>
      <c r="E295" s="104" t="s">
        <v>82</v>
      </c>
      <c r="F295" s="106" t="s">
        <v>83</v>
      </c>
      <c r="G295" s="24" t="s">
        <v>13</v>
      </c>
      <c r="H295" s="25"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f>(SUM(I295:L295)-MIN(I295:L295)-MAX(I295:L295))/2</f>
        <v>0</v>
      </c>
      <c r="N295" s="25"/>
      <c r="O295" s="26">
        <f>+H295+M295-N295</f>
        <v>0</v>
      </c>
    </row>
    <row r="296" spans="1:21" s="24" customFormat="1" ht="12.75" outlineLevel="1" collapsed="1">
      <c r="A296" s="23">
        <f>RANK(P292,P$17:P$306,0)</f>
        <v>56</v>
      </c>
      <c r="B296" s="23">
        <v>12</v>
      </c>
      <c r="C296" s="146" t="s">
        <v>86</v>
      </c>
      <c r="D296" s="105">
        <v>1995</v>
      </c>
      <c r="E296" s="104" t="s">
        <v>82</v>
      </c>
      <c r="F296" s="106" t="s">
        <v>83</v>
      </c>
      <c r="H296" s="28"/>
      <c r="I296" s="28"/>
      <c r="J296" s="28"/>
      <c r="K296" s="28"/>
      <c r="L296" s="28"/>
      <c r="M296" s="28"/>
      <c r="N296" s="28"/>
      <c r="O296" s="27"/>
      <c r="Q296" s="27">
        <f>SUBTOTAL(9,Q292:Q295)</f>
        <v>0</v>
      </c>
      <c r="R296" s="27">
        <f>SUBTOTAL(9,R292:R295)</f>
        <v>0</v>
      </c>
      <c r="S296" s="27">
        <f>SUBTOTAL(9,S292:S295)</f>
        <v>0</v>
      </c>
      <c r="T296" s="27">
        <f>SUBTOTAL(9,T292:T295)</f>
        <v>0</v>
      </c>
      <c r="U296" s="27">
        <f>SUBTOTAL(9,U292:U295)</f>
        <v>0</v>
      </c>
    </row>
    <row r="297" spans="1:21" s="24" customFormat="1" ht="12.75" hidden="1" outlineLevel="2">
      <c r="A297" s="23">
        <f>+A301</f>
        <v>56</v>
      </c>
      <c r="B297" s="23">
        <v>49</v>
      </c>
      <c r="C297" s="146" t="s">
        <v>148</v>
      </c>
      <c r="D297" s="105">
        <v>1992</v>
      </c>
      <c r="E297" s="104" t="s">
        <v>149</v>
      </c>
      <c r="F297" s="106" t="s">
        <v>150</v>
      </c>
      <c r="G297" s="24" t="s">
        <v>10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f>(SUM(I297:L297)-MIN(I297:L297)-MAX(I297:L297))/2</f>
        <v>0</v>
      </c>
      <c r="N297" s="25"/>
      <c r="O297" s="26">
        <f>+H297+M297-N297</f>
        <v>0</v>
      </c>
      <c r="P297" s="27">
        <f>+O297+O298+O299+O300</f>
        <v>0</v>
      </c>
      <c r="Q297" s="27">
        <f>+O297</f>
        <v>0</v>
      </c>
      <c r="R297" s="27">
        <f>+O298</f>
        <v>0</v>
      </c>
      <c r="S297" s="27">
        <f>+O299</f>
        <v>0</v>
      </c>
      <c r="T297" s="27">
        <f>+O300</f>
        <v>0</v>
      </c>
      <c r="U297" s="27">
        <f>+O297+O298+O299+O300</f>
        <v>0</v>
      </c>
    </row>
    <row r="298" spans="1:21" s="24" customFormat="1" ht="12.75" hidden="1" outlineLevel="2">
      <c r="A298" s="23"/>
      <c r="B298" s="23">
        <v>49</v>
      </c>
      <c r="C298" s="146" t="s">
        <v>148</v>
      </c>
      <c r="D298" s="105">
        <v>1992</v>
      </c>
      <c r="E298" s="104" t="s">
        <v>149</v>
      </c>
      <c r="F298" s="106" t="s">
        <v>150</v>
      </c>
      <c r="G298" s="24" t="s">
        <v>11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f>(SUM(I298:L298)-MIN(I298:L298)-MAX(I298:L298))/2</f>
        <v>0</v>
      </c>
      <c r="N298" s="25"/>
      <c r="O298" s="26">
        <f>+H298+M298-N298</f>
        <v>0</v>
      </c>
      <c r="P298" s="27"/>
      <c r="Q298" s="27"/>
      <c r="R298" s="27"/>
      <c r="S298" s="27"/>
      <c r="T298" s="27"/>
      <c r="U298" s="27"/>
    </row>
    <row r="299" spans="1:21" s="24" customFormat="1" ht="12.75" hidden="1" outlineLevel="2">
      <c r="A299" s="23"/>
      <c r="B299" s="23">
        <v>49</v>
      </c>
      <c r="C299" s="146" t="s">
        <v>148</v>
      </c>
      <c r="D299" s="105">
        <v>1992</v>
      </c>
      <c r="E299" s="104" t="s">
        <v>149</v>
      </c>
      <c r="F299" s="106" t="s">
        <v>150</v>
      </c>
      <c r="G299" s="24" t="s">
        <v>12</v>
      </c>
      <c r="H299" s="25">
        <v>0</v>
      </c>
      <c r="I299" s="25">
        <v>0</v>
      </c>
      <c r="J299" s="25">
        <v>0</v>
      </c>
      <c r="K299" s="25">
        <v>0</v>
      </c>
      <c r="L299" s="25">
        <v>0</v>
      </c>
      <c r="M299" s="25">
        <f>(SUM(I299:L299)-MIN(I299:L299)-MAX(I299:L299))/2</f>
        <v>0</v>
      </c>
      <c r="N299" s="25"/>
      <c r="O299" s="26">
        <f>+H299+M299-N299</f>
        <v>0</v>
      </c>
      <c r="P299" s="27"/>
      <c r="Q299" s="27"/>
      <c r="R299" s="27"/>
      <c r="S299" s="27"/>
      <c r="T299" s="27"/>
      <c r="U299" s="27"/>
    </row>
    <row r="300" spans="1:15" s="24" customFormat="1" ht="12.75" hidden="1" outlineLevel="2">
      <c r="A300" s="23"/>
      <c r="B300" s="23">
        <v>49</v>
      </c>
      <c r="C300" s="146" t="s">
        <v>148</v>
      </c>
      <c r="D300" s="105">
        <v>1992</v>
      </c>
      <c r="E300" s="104" t="s">
        <v>149</v>
      </c>
      <c r="F300" s="106" t="s">
        <v>150</v>
      </c>
      <c r="G300" s="24" t="s">
        <v>13</v>
      </c>
      <c r="H300" s="25">
        <v>0</v>
      </c>
      <c r="I300" s="25">
        <v>0</v>
      </c>
      <c r="J300" s="25">
        <v>0</v>
      </c>
      <c r="K300" s="25">
        <v>0</v>
      </c>
      <c r="L300" s="25">
        <v>0</v>
      </c>
      <c r="M300" s="25">
        <f>(SUM(I300:L300)-MIN(I300:L300)-MAX(I300:L300))/2</f>
        <v>0</v>
      </c>
      <c r="N300" s="25"/>
      <c r="O300" s="26">
        <f>+H300+M300-N300</f>
        <v>0</v>
      </c>
    </row>
    <row r="301" spans="1:21" s="24" customFormat="1" ht="12.75" outlineLevel="1" collapsed="1">
      <c r="A301" s="23">
        <f>RANK(P297,P$17:P$306,0)</f>
        <v>56</v>
      </c>
      <c r="B301" s="23">
        <v>49</v>
      </c>
      <c r="C301" s="146" t="s">
        <v>148</v>
      </c>
      <c r="D301" s="105">
        <v>1992</v>
      </c>
      <c r="E301" s="104" t="s">
        <v>149</v>
      </c>
      <c r="F301" s="106" t="s">
        <v>150</v>
      </c>
      <c r="H301" s="28"/>
      <c r="I301" s="28"/>
      <c r="J301" s="28"/>
      <c r="K301" s="28"/>
      <c r="L301" s="28"/>
      <c r="M301" s="28"/>
      <c r="N301" s="28"/>
      <c r="O301" s="27"/>
      <c r="Q301" s="27">
        <f>SUBTOTAL(9,Q297:Q300)</f>
        <v>0</v>
      </c>
      <c r="R301" s="27">
        <f>SUBTOTAL(9,R297:R300)</f>
        <v>0</v>
      </c>
      <c r="S301" s="27">
        <f>SUBTOTAL(9,S297:S300)</f>
        <v>0</v>
      </c>
      <c r="T301" s="27">
        <f>SUBTOTAL(9,T297:T300)</f>
        <v>0</v>
      </c>
      <c r="U301" s="27">
        <f>SUBTOTAL(9,U297:U300)</f>
        <v>0</v>
      </c>
    </row>
    <row r="302" spans="1:21" s="24" customFormat="1" ht="12.75" hidden="1" outlineLevel="2">
      <c r="A302" s="23">
        <f>+A306</f>
        <v>56</v>
      </c>
      <c r="B302" s="23">
        <v>50</v>
      </c>
      <c r="C302" s="146" t="s">
        <v>151</v>
      </c>
      <c r="D302" s="105">
        <v>1992</v>
      </c>
      <c r="E302" s="104" t="s">
        <v>149</v>
      </c>
      <c r="F302" s="106" t="s">
        <v>150</v>
      </c>
      <c r="G302" s="24" t="s">
        <v>10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f>(SUM(I302:L302)-MIN(I302:L302)-MAX(I302:L302))/2</f>
        <v>0</v>
      </c>
      <c r="N302" s="25"/>
      <c r="O302" s="26">
        <f>+H302+M302-N302</f>
        <v>0</v>
      </c>
      <c r="P302" s="27">
        <f>+O302+O303+O304+O305</f>
        <v>0</v>
      </c>
      <c r="Q302" s="27">
        <f>+O302</f>
        <v>0</v>
      </c>
      <c r="R302" s="27">
        <f>+O303</f>
        <v>0</v>
      </c>
      <c r="S302" s="27">
        <f>+O304</f>
        <v>0</v>
      </c>
      <c r="T302" s="27">
        <f>+O305</f>
        <v>0</v>
      </c>
      <c r="U302" s="27">
        <f>+O302+O303+O304+O305</f>
        <v>0</v>
      </c>
    </row>
    <row r="303" spans="1:21" s="24" customFormat="1" ht="12.75" hidden="1" outlineLevel="2">
      <c r="A303" s="23"/>
      <c r="B303" s="23">
        <v>50</v>
      </c>
      <c r="C303" s="146" t="s">
        <v>151</v>
      </c>
      <c r="D303" s="105">
        <v>1992</v>
      </c>
      <c r="E303" s="104" t="s">
        <v>149</v>
      </c>
      <c r="F303" s="106" t="s">
        <v>150</v>
      </c>
      <c r="G303" s="24" t="s">
        <v>11</v>
      </c>
      <c r="H303" s="25">
        <v>0</v>
      </c>
      <c r="I303" s="25">
        <v>0</v>
      </c>
      <c r="J303" s="25">
        <v>0</v>
      </c>
      <c r="K303" s="25">
        <v>0</v>
      </c>
      <c r="L303" s="25">
        <v>0</v>
      </c>
      <c r="M303" s="25">
        <f>(SUM(I303:L303)-MIN(I303:L303)-MAX(I303:L303))/2</f>
        <v>0</v>
      </c>
      <c r="N303" s="25"/>
      <c r="O303" s="26">
        <f>+H303+M303-N303</f>
        <v>0</v>
      </c>
      <c r="P303" s="27"/>
      <c r="Q303" s="27"/>
      <c r="R303" s="27"/>
      <c r="S303" s="27"/>
      <c r="T303" s="27"/>
      <c r="U303" s="27"/>
    </row>
    <row r="304" spans="1:21" s="24" customFormat="1" ht="12.75" hidden="1" outlineLevel="2">
      <c r="A304" s="23"/>
      <c r="B304" s="23">
        <v>50</v>
      </c>
      <c r="C304" s="146" t="s">
        <v>151</v>
      </c>
      <c r="D304" s="105">
        <v>1992</v>
      </c>
      <c r="E304" s="104" t="s">
        <v>149</v>
      </c>
      <c r="F304" s="106" t="s">
        <v>150</v>
      </c>
      <c r="G304" s="24" t="s">
        <v>12</v>
      </c>
      <c r="H304" s="25">
        <v>0</v>
      </c>
      <c r="I304" s="25">
        <v>0</v>
      </c>
      <c r="J304" s="25">
        <v>0</v>
      </c>
      <c r="K304" s="25">
        <v>0</v>
      </c>
      <c r="L304" s="25">
        <v>0</v>
      </c>
      <c r="M304" s="25">
        <f>(SUM(I304:L304)-MIN(I304:L304)-MAX(I304:L304))/2</f>
        <v>0</v>
      </c>
      <c r="N304" s="25"/>
      <c r="O304" s="26">
        <f>+H304+M304-N304</f>
        <v>0</v>
      </c>
      <c r="P304" s="27"/>
      <c r="Q304" s="27"/>
      <c r="R304" s="27"/>
      <c r="S304" s="27"/>
      <c r="T304" s="27"/>
      <c r="U304" s="27"/>
    </row>
    <row r="305" spans="1:15" s="24" customFormat="1" ht="12.75" hidden="1" outlineLevel="2">
      <c r="A305" s="23"/>
      <c r="B305" s="23">
        <v>50</v>
      </c>
      <c r="C305" s="146" t="s">
        <v>151</v>
      </c>
      <c r="D305" s="105">
        <v>1992</v>
      </c>
      <c r="E305" s="104" t="s">
        <v>149</v>
      </c>
      <c r="F305" s="106" t="s">
        <v>150</v>
      </c>
      <c r="G305" s="24" t="s">
        <v>13</v>
      </c>
      <c r="H305" s="25">
        <v>0</v>
      </c>
      <c r="I305" s="25">
        <v>0</v>
      </c>
      <c r="J305" s="25">
        <v>0</v>
      </c>
      <c r="K305" s="25">
        <v>0</v>
      </c>
      <c r="L305" s="25">
        <v>0</v>
      </c>
      <c r="M305" s="25">
        <f>(SUM(I305:L305)-MIN(I305:L305)-MAX(I305:L305))/2</f>
        <v>0</v>
      </c>
      <c r="N305" s="25"/>
      <c r="O305" s="26">
        <f>+H305+M305-N305</f>
        <v>0</v>
      </c>
    </row>
    <row r="306" spans="1:21" s="24" customFormat="1" ht="12.75" outlineLevel="1" collapsed="1">
      <c r="A306" s="23">
        <f>RANK(P302,P$17:P$306,0)</f>
        <v>56</v>
      </c>
      <c r="B306" s="23">
        <v>50</v>
      </c>
      <c r="C306" s="146" t="s">
        <v>151</v>
      </c>
      <c r="D306" s="105">
        <v>1992</v>
      </c>
      <c r="E306" s="104" t="s">
        <v>149</v>
      </c>
      <c r="F306" s="106" t="s">
        <v>150</v>
      </c>
      <c r="H306" s="28"/>
      <c r="I306" s="28"/>
      <c r="J306" s="28"/>
      <c r="K306" s="28"/>
      <c r="L306" s="28"/>
      <c r="M306" s="28"/>
      <c r="N306" s="28"/>
      <c r="O306" s="27"/>
      <c r="Q306" s="27">
        <f>SUBTOTAL(9,Q302:Q305)</f>
        <v>0</v>
      </c>
      <c r="R306" s="27">
        <f>SUBTOTAL(9,R302:R305)</f>
        <v>0</v>
      </c>
      <c r="S306" s="27">
        <f>SUBTOTAL(9,S302:S305)</f>
        <v>0</v>
      </c>
      <c r="T306" s="27">
        <f>SUBTOTAL(9,T302:T305)</f>
        <v>0</v>
      </c>
      <c r="U306" s="27">
        <f>SUBTOTAL(9,U302:U305)</f>
        <v>0</v>
      </c>
    </row>
    <row r="307" ht="12.75">
      <c r="A307" s="23"/>
    </row>
    <row r="308" ht="12.75">
      <c r="A308" s="23"/>
    </row>
    <row r="309" ht="12.75">
      <c r="A309" s="23"/>
    </row>
    <row r="310" ht="12.75">
      <c r="A310" s="23"/>
    </row>
    <row r="311" ht="12.75">
      <c r="A311" s="23"/>
    </row>
    <row r="312" ht="12.75">
      <c r="A312" s="23"/>
    </row>
    <row r="313" ht="12.75">
      <c r="A313" s="23"/>
    </row>
    <row r="314" ht="12.75">
      <c r="A314" s="23"/>
    </row>
    <row r="315" ht="12.75">
      <c r="A315" s="23"/>
    </row>
    <row r="316" ht="12.75">
      <c r="A316" s="23"/>
    </row>
    <row r="317" ht="12.75">
      <c r="A317" s="23"/>
    </row>
    <row r="318" ht="12.75">
      <c r="A318" s="23"/>
    </row>
    <row r="319" ht="12.75">
      <c r="A319" s="23"/>
    </row>
    <row r="320" ht="12.75">
      <c r="A320" s="23"/>
    </row>
    <row r="321" ht="12.75">
      <c r="A321" s="23"/>
    </row>
    <row r="322" ht="12.75">
      <c r="A322" s="23"/>
    </row>
    <row r="323" ht="12.75">
      <c r="A323" s="23"/>
    </row>
    <row r="324" ht="12.75">
      <c r="A324" s="23"/>
    </row>
    <row r="325" ht="12.75">
      <c r="A325" s="23"/>
    </row>
    <row r="326" ht="12.75">
      <c r="A326" s="23"/>
    </row>
    <row r="327" ht="12.75">
      <c r="A327" s="23"/>
    </row>
    <row r="328" ht="12.75">
      <c r="A328" s="23"/>
    </row>
    <row r="329" ht="12.75">
      <c r="A329" s="23"/>
    </row>
    <row r="330" ht="12.75">
      <c r="A330" s="23"/>
    </row>
    <row r="331" ht="12.75">
      <c r="A331" s="23"/>
    </row>
    <row r="332" ht="12.75">
      <c r="A332" s="23"/>
    </row>
    <row r="333" ht="12.75">
      <c r="A333" s="23"/>
    </row>
    <row r="334" ht="12.75">
      <c r="A334" s="23"/>
    </row>
    <row r="335" ht="12.75">
      <c r="A335" s="23"/>
    </row>
    <row r="336" ht="12.75">
      <c r="A336" s="23"/>
    </row>
  </sheetData>
  <printOptions/>
  <pageMargins left="0.5905511811023623" right="0.31496062992125984" top="0.35433070866141736" bottom="0.22" header="0.35433070866141736" footer="0.2"/>
  <pageSetup fitToHeight="20" horizontalDpi="180" verticalDpi="180" orientation="portrait" paperSize="9" scale="80" r:id="rId2"/>
  <headerFooter alignWithMargins="0">
    <oddFooter>&amp;CStran &amp;P od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0">
      <selection activeCell="A17" sqref="A17:H35"/>
    </sheetView>
  </sheetViews>
  <sheetFormatPr defaultColWidth="9.00390625" defaultRowHeight="12.75"/>
  <cols>
    <col min="2" max="2" width="32.125" style="0" customWidth="1"/>
    <col min="3" max="3" width="8.375" style="33" bestFit="1" customWidth="1"/>
    <col min="4" max="7" width="9.125" style="95" customWidth="1"/>
    <col min="8" max="8" width="9.125" style="98" customWidth="1"/>
  </cols>
  <sheetData>
    <row r="1" ht="18">
      <c r="A1" s="1" t="s">
        <v>9</v>
      </c>
    </row>
    <row r="2" ht="18">
      <c r="A2" s="1"/>
    </row>
    <row r="3" ht="18">
      <c r="A3" s="1" t="s">
        <v>162</v>
      </c>
    </row>
    <row r="4" ht="18">
      <c r="A4" s="1"/>
    </row>
    <row r="5" ht="18">
      <c r="A5" s="1"/>
    </row>
    <row r="6" ht="18">
      <c r="A6" s="1"/>
    </row>
    <row r="7" ht="18">
      <c r="A7" s="1" t="s">
        <v>163</v>
      </c>
    </row>
    <row r="8" ht="18">
      <c r="A8" s="1"/>
    </row>
    <row r="9" ht="18">
      <c r="A9" s="1"/>
    </row>
    <row r="10" ht="18">
      <c r="A10" s="1"/>
    </row>
    <row r="11" ht="18">
      <c r="A11" s="1" t="s">
        <v>15</v>
      </c>
    </row>
    <row r="14" ht="12.75"/>
    <row r="15" ht="12.75"/>
    <row r="16" spans="1:8" ht="15" customHeight="1" thickBot="1">
      <c r="A16" s="17" t="s">
        <v>2</v>
      </c>
      <c r="B16" s="18" t="s">
        <v>4</v>
      </c>
      <c r="C16" s="109" t="s">
        <v>101</v>
      </c>
      <c r="D16" s="100"/>
      <c r="E16" s="96"/>
      <c r="F16" s="96"/>
      <c r="G16" s="96"/>
      <c r="H16" s="101" t="s">
        <v>6</v>
      </c>
    </row>
    <row r="17" spans="1:10" ht="14.25" customHeight="1">
      <c r="A17" s="33">
        <v>12</v>
      </c>
      <c r="B17" s="145" t="s">
        <v>107</v>
      </c>
      <c r="C17" s="33" t="s">
        <v>75</v>
      </c>
      <c r="D17" s="95">
        <v>24.35</v>
      </c>
      <c r="E17" s="95">
        <v>14.25</v>
      </c>
      <c r="F17" s="95">
        <v>25.2</v>
      </c>
      <c r="G17" s="95">
        <v>22.6</v>
      </c>
      <c r="H17" s="95">
        <v>86.4</v>
      </c>
      <c r="J17">
        <v>1</v>
      </c>
    </row>
    <row r="18" spans="1:10" ht="14.25" customHeight="1">
      <c r="A18" s="33">
        <v>14</v>
      </c>
      <c r="B18" s="145" t="s">
        <v>77</v>
      </c>
      <c r="C18" s="33" t="s">
        <v>78</v>
      </c>
      <c r="D18" s="95">
        <v>24.95</v>
      </c>
      <c r="E18" s="95">
        <v>19.5</v>
      </c>
      <c r="F18" s="95">
        <v>19.75</v>
      </c>
      <c r="G18" s="95">
        <v>20.85</v>
      </c>
      <c r="H18" s="95">
        <v>85.05</v>
      </c>
      <c r="J18">
        <v>2</v>
      </c>
    </row>
    <row r="19" spans="1:10" ht="14.25" customHeight="1">
      <c r="A19" s="33">
        <v>6</v>
      </c>
      <c r="B19" s="145" t="s">
        <v>80</v>
      </c>
      <c r="C19" s="33" t="s">
        <v>81</v>
      </c>
      <c r="D19" s="95">
        <v>26.45</v>
      </c>
      <c r="E19" s="95">
        <v>20.15</v>
      </c>
      <c r="F19" s="95">
        <v>23.4</v>
      </c>
      <c r="G19" s="95">
        <v>24.85</v>
      </c>
      <c r="H19" s="95">
        <v>94.85</v>
      </c>
      <c r="J19">
        <v>3</v>
      </c>
    </row>
    <row r="20" spans="1:10" ht="14.25" customHeight="1">
      <c r="A20" s="33">
        <v>9</v>
      </c>
      <c r="B20" s="145" t="s">
        <v>82</v>
      </c>
      <c r="C20" s="33" t="s">
        <v>83</v>
      </c>
      <c r="D20" s="95">
        <v>24</v>
      </c>
      <c r="E20" s="95">
        <v>20.85</v>
      </c>
      <c r="F20" s="95">
        <v>22.55</v>
      </c>
      <c r="G20" s="95">
        <v>22.4</v>
      </c>
      <c r="H20" s="95">
        <v>89.8</v>
      </c>
      <c r="J20">
        <v>4</v>
      </c>
    </row>
    <row r="21" spans="1:10" ht="14.25" customHeight="1">
      <c r="A21" s="33">
        <v>1</v>
      </c>
      <c r="B21" s="145" t="s">
        <v>87</v>
      </c>
      <c r="C21" s="33" t="s">
        <v>88</v>
      </c>
      <c r="D21" s="95">
        <v>27.5</v>
      </c>
      <c r="E21" s="95">
        <v>26.15</v>
      </c>
      <c r="F21" s="95">
        <v>28.25</v>
      </c>
      <c r="G21" s="95">
        <v>28.5</v>
      </c>
      <c r="H21" s="95">
        <v>110.4</v>
      </c>
      <c r="J21">
        <v>5</v>
      </c>
    </row>
    <row r="22" spans="1:10" ht="14.25" customHeight="1">
      <c r="A22" s="33">
        <v>13</v>
      </c>
      <c r="B22" s="145" t="s">
        <v>89</v>
      </c>
      <c r="C22" s="33" t="s">
        <v>90</v>
      </c>
      <c r="D22" s="95">
        <v>24.35</v>
      </c>
      <c r="E22" s="95">
        <v>17.75</v>
      </c>
      <c r="F22" s="95">
        <v>21.7</v>
      </c>
      <c r="G22" s="95">
        <v>21.8</v>
      </c>
      <c r="H22" s="95">
        <v>85.6</v>
      </c>
      <c r="J22">
        <v>6</v>
      </c>
    </row>
    <row r="23" spans="1:10" ht="14.25" customHeight="1">
      <c r="A23" s="33">
        <v>2</v>
      </c>
      <c r="B23" s="145" t="s">
        <v>117</v>
      </c>
      <c r="C23" s="33" t="s">
        <v>92</v>
      </c>
      <c r="D23" s="95">
        <v>25.9</v>
      </c>
      <c r="E23" s="95">
        <v>25.2</v>
      </c>
      <c r="F23" s="95">
        <v>26.25</v>
      </c>
      <c r="G23" s="95">
        <v>26.55</v>
      </c>
      <c r="H23" s="95">
        <v>103.9</v>
      </c>
      <c r="J23">
        <v>7</v>
      </c>
    </row>
    <row r="24" spans="1:10" ht="14.25" customHeight="1">
      <c r="A24" s="33">
        <v>4</v>
      </c>
      <c r="B24" s="145" t="s">
        <v>121</v>
      </c>
      <c r="C24" s="33" t="s">
        <v>83</v>
      </c>
      <c r="D24" s="95">
        <v>25.55</v>
      </c>
      <c r="E24" s="95">
        <v>23.4</v>
      </c>
      <c r="F24" s="95">
        <v>25.15</v>
      </c>
      <c r="G24" s="95">
        <v>23.8</v>
      </c>
      <c r="H24" s="95">
        <v>97.9</v>
      </c>
      <c r="J24">
        <v>8</v>
      </c>
    </row>
    <row r="25" spans="1:10" ht="14.25" customHeight="1">
      <c r="A25" s="33">
        <v>15</v>
      </c>
      <c r="B25" s="145" t="s">
        <v>124</v>
      </c>
      <c r="C25" s="33" t="s">
        <v>95</v>
      </c>
      <c r="D25" s="95">
        <v>24.75</v>
      </c>
      <c r="E25" s="95">
        <v>18.85</v>
      </c>
      <c r="F25" s="95">
        <v>19.5</v>
      </c>
      <c r="G25" s="95">
        <v>21.45</v>
      </c>
      <c r="H25" s="95">
        <v>84.55</v>
      </c>
      <c r="J25">
        <v>9</v>
      </c>
    </row>
    <row r="26" spans="1:10" ht="14.25" customHeight="1">
      <c r="A26" s="33">
        <v>17</v>
      </c>
      <c r="B26" s="145" t="s">
        <v>93</v>
      </c>
      <c r="C26" s="33" t="s">
        <v>94</v>
      </c>
      <c r="D26" s="95">
        <v>23.85</v>
      </c>
      <c r="E26" s="95">
        <v>10.85</v>
      </c>
      <c r="F26" s="95">
        <v>20.75</v>
      </c>
      <c r="G26" s="95">
        <v>22.65</v>
      </c>
      <c r="H26" s="95">
        <v>78.1</v>
      </c>
      <c r="J26">
        <v>10</v>
      </c>
    </row>
    <row r="27" spans="1:10" ht="14.25" customHeight="1">
      <c r="A27" s="33">
        <v>7</v>
      </c>
      <c r="B27" s="145" t="s">
        <v>40</v>
      </c>
      <c r="C27" s="33" t="s">
        <v>90</v>
      </c>
      <c r="D27" s="95">
        <v>24</v>
      </c>
      <c r="E27" s="95">
        <v>20.55</v>
      </c>
      <c r="F27" s="95">
        <v>22.85</v>
      </c>
      <c r="G27" s="95">
        <v>23.65</v>
      </c>
      <c r="H27" s="95">
        <v>91.05</v>
      </c>
      <c r="J27">
        <v>11</v>
      </c>
    </row>
    <row r="28" spans="1:10" ht="14.25" customHeight="1">
      <c r="A28" s="33">
        <v>8</v>
      </c>
      <c r="B28" s="145" t="s">
        <v>133</v>
      </c>
      <c r="C28" s="33" t="s">
        <v>90</v>
      </c>
      <c r="D28" s="95">
        <v>25.3</v>
      </c>
      <c r="E28" s="95">
        <v>20.2</v>
      </c>
      <c r="F28" s="95">
        <v>21.8</v>
      </c>
      <c r="G28" s="95">
        <v>22.95</v>
      </c>
      <c r="H28" s="95">
        <v>90.25</v>
      </c>
      <c r="J28">
        <v>12</v>
      </c>
    </row>
    <row r="29" spans="1:10" ht="14.25" customHeight="1">
      <c r="A29" s="33">
        <v>11</v>
      </c>
      <c r="B29" s="145" t="s">
        <v>137</v>
      </c>
      <c r="C29" s="33" t="s">
        <v>138</v>
      </c>
      <c r="D29" s="95">
        <v>25.05</v>
      </c>
      <c r="E29" s="95">
        <v>19.05</v>
      </c>
      <c r="F29" s="95">
        <v>20.15</v>
      </c>
      <c r="G29" s="95">
        <v>23.75</v>
      </c>
      <c r="H29" s="95">
        <v>88</v>
      </c>
      <c r="J29">
        <v>13</v>
      </c>
    </row>
    <row r="30" spans="1:10" ht="14.25" customHeight="1">
      <c r="A30" s="33">
        <v>10</v>
      </c>
      <c r="B30" s="145" t="s">
        <v>141</v>
      </c>
      <c r="C30" s="33" t="s">
        <v>142</v>
      </c>
      <c r="D30" s="95">
        <v>25.3</v>
      </c>
      <c r="E30" s="95">
        <v>21.15</v>
      </c>
      <c r="F30" s="95">
        <v>19.9</v>
      </c>
      <c r="G30" s="95">
        <v>22.95</v>
      </c>
      <c r="H30" s="95">
        <v>89.3</v>
      </c>
      <c r="J30">
        <v>14</v>
      </c>
    </row>
    <row r="31" spans="1:10" ht="14.25" customHeight="1">
      <c r="A31" s="33">
        <v>5</v>
      </c>
      <c r="B31" s="145" t="s">
        <v>51</v>
      </c>
      <c r="C31" s="33" t="s">
        <v>92</v>
      </c>
      <c r="D31" s="95">
        <v>25.3</v>
      </c>
      <c r="E31" s="95">
        <v>21.05</v>
      </c>
      <c r="F31" s="95">
        <v>26.1</v>
      </c>
      <c r="G31" s="95">
        <v>25.3</v>
      </c>
      <c r="H31" s="95">
        <v>97.75</v>
      </c>
      <c r="J31">
        <v>15</v>
      </c>
    </row>
    <row r="32" spans="1:10" ht="14.25" customHeight="1">
      <c r="A32" s="33">
        <v>19</v>
      </c>
      <c r="B32" s="145" t="s">
        <v>149</v>
      </c>
      <c r="C32" s="33" t="s">
        <v>150</v>
      </c>
      <c r="D32" s="95">
        <v>13.45</v>
      </c>
      <c r="E32" s="95">
        <v>13.65</v>
      </c>
      <c r="F32" s="95">
        <v>12.75</v>
      </c>
      <c r="G32" s="95">
        <v>13</v>
      </c>
      <c r="H32" s="95">
        <v>52.85</v>
      </c>
      <c r="J32">
        <v>16</v>
      </c>
    </row>
    <row r="33" spans="1:10" ht="14.25" customHeight="1">
      <c r="A33" s="33">
        <v>3</v>
      </c>
      <c r="B33" s="145" t="s">
        <v>102</v>
      </c>
      <c r="C33" s="33" t="s">
        <v>96</v>
      </c>
      <c r="D33" s="95">
        <v>26.5</v>
      </c>
      <c r="E33" s="95">
        <v>23</v>
      </c>
      <c r="F33" s="95">
        <v>25.05</v>
      </c>
      <c r="G33" s="95">
        <v>25.75</v>
      </c>
      <c r="H33" s="95">
        <v>100.3</v>
      </c>
      <c r="J33">
        <v>17</v>
      </c>
    </row>
    <row r="34" spans="1:10" ht="14.25" customHeight="1">
      <c r="A34" s="33">
        <v>16</v>
      </c>
      <c r="B34" s="145" t="s">
        <v>103</v>
      </c>
      <c r="C34" s="33" t="s">
        <v>96</v>
      </c>
      <c r="D34" s="95">
        <v>24.15</v>
      </c>
      <c r="E34" s="95">
        <v>11.45</v>
      </c>
      <c r="F34" s="95">
        <v>22.6</v>
      </c>
      <c r="G34" s="95">
        <v>23.25</v>
      </c>
      <c r="H34" s="95">
        <v>81.45</v>
      </c>
      <c r="J34">
        <v>18</v>
      </c>
    </row>
    <row r="35" spans="1:10" ht="14.25" customHeight="1">
      <c r="A35" s="33">
        <v>18</v>
      </c>
      <c r="B35" s="145" t="s">
        <v>161</v>
      </c>
      <c r="C35" s="33" t="s">
        <v>96</v>
      </c>
      <c r="D35" s="95">
        <v>22.2</v>
      </c>
      <c r="E35" s="95">
        <v>5.85</v>
      </c>
      <c r="F35" s="95">
        <v>19.15</v>
      </c>
      <c r="G35" s="95">
        <v>20.2</v>
      </c>
      <c r="H35" s="95">
        <v>67.4</v>
      </c>
      <c r="J35">
        <v>19</v>
      </c>
    </row>
    <row r="36" spans="1:8" ht="14.25" customHeight="1">
      <c r="A36" s="33"/>
      <c r="H36" s="95"/>
    </row>
    <row r="37" spans="1:8" ht="14.25" customHeight="1">
      <c r="A37" s="33"/>
      <c r="H37" s="95"/>
    </row>
    <row r="38" spans="1:8" ht="14.25" customHeight="1">
      <c r="A38" s="33"/>
      <c r="H38" s="95"/>
    </row>
    <row r="39" spans="1:8" ht="14.25" customHeight="1">
      <c r="A39" s="33"/>
      <c r="H39" s="95"/>
    </row>
    <row r="40" spans="1:8" ht="12.75">
      <c r="A40" s="33"/>
      <c r="H40" s="95"/>
    </row>
    <row r="41" spans="1:8" ht="12.75">
      <c r="A41" s="33"/>
      <c r="H41" s="95"/>
    </row>
    <row r="42" spans="1:8" ht="12.75">
      <c r="A42" s="33"/>
      <c r="H42" s="95"/>
    </row>
    <row r="43" ht="12.75">
      <c r="A43" s="33"/>
    </row>
  </sheetData>
  <printOptions/>
  <pageMargins left="0.6" right="0.32" top="0.61" bottom="0.54" header="0" footer="0.54"/>
  <pageSetup horizontalDpi="300" verticalDpi="3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15"/>
  <sheetViews>
    <sheetView workbookViewId="0" topLeftCell="A64">
      <selection activeCell="D14" sqref="D14"/>
    </sheetView>
  </sheetViews>
  <sheetFormatPr defaultColWidth="9.00390625" defaultRowHeight="12.75"/>
  <cols>
    <col min="1" max="1" width="7.25390625" style="33" customWidth="1"/>
    <col min="2" max="2" width="30.625" style="0" customWidth="1"/>
    <col min="3" max="3" width="10.75390625" style="0" bestFit="1" customWidth="1"/>
    <col min="4" max="4" width="17.125" style="98" customWidth="1"/>
    <col min="5" max="7" width="10.875" style="98" customWidth="1"/>
    <col min="8" max="8" width="10.875" style="99" customWidth="1"/>
    <col min="9" max="9" width="12.125" style="0" customWidth="1"/>
    <col min="10" max="10" width="12.125" style="0" bestFit="1" customWidth="1"/>
  </cols>
  <sheetData>
    <row r="2" spans="2:5" ht="12.75">
      <c r="B2" s="32"/>
      <c r="C2" s="32"/>
      <c r="D2" s="121"/>
      <c r="E2" s="121"/>
    </row>
    <row r="3" spans="2:9" ht="12.75">
      <c r="B3" s="36" t="s">
        <v>17</v>
      </c>
      <c r="C3" s="37"/>
      <c r="D3" s="37"/>
      <c r="E3" s="36" t="s">
        <v>14</v>
      </c>
      <c r="F3" s="37"/>
      <c r="G3" s="37"/>
      <c r="H3" s="37"/>
      <c r="I3" s="110"/>
    </row>
    <row r="4" spans="2:9" ht="12.75">
      <c r="B4" s="36" t="s">
        <v>4</v>
      </c>
      <c r="C4" s="36" t="s">
        <v>101</v>
      </c>
      <c r="D4" s="36" t="s">
        <v>3</v>
      </c>
      <c r="E4" s="38" t="s">
        <v>10</v>
      </c>
      <c r="F4" s="111" t="s">
        <v>11</v>
      </c>
      <c r="G4" s="111" t="s">
        <v>12</v>
      </c>
      <c r="H4" s="111" t="s">
        <v>13</v>
      </c>
      <c r="I4" s="112" t="s">
        <v>18</v>
      </c>
    </row>
    <row r="5" spans="1:9" ht="12.75">
      <c r="A5" s="33">
        <v>1</v>
      </c>
      <c r="B5" s="38" t="s">
        <v>107</v>
      </c>
      <c r="C5" s="38" t="s">
        <v>75</v>
      </c>
      <c r="D5" s="38" t="s">
        <v>108</v>
      </c>
      <c r="E5" s="129">
        <v>11.05</v>
      </c>
      <c r="F5" s="130">
        <v>5</v>
      </c>
      <c r="G5" s="130">
        <v>10.4</v>
      </c>
      <c r="H5" s="130">
        <v>10.15</v>
      </c>
      <c r="I5" s="131">
        <v>36.6</v>
      </c>
    </row>
    <row r="6" spans="2:9" ht="12.75">
      <c r="B6" s="39"/>
      <c r="C6" s="39"/>
      <c r="D6" s="40" t="s">
        <v>106</v>
      </c>
      <c r="E6" s="132">
        <v>12.45</v>
      </c>
      <c r="F6" s="133">
        <v>4.95</v>
      </c>
      <c r="G6" s="133">
        <v>13.15</v>
      </c>
      <c r="H6" s="133">
        <v>11.4</v>
      </c>
      <c r="I6" s="134">
        <v>41.95</v>
      </c>
    </row>
    <row r="7" spans="2:9" ht="12.75">
      <c r="B7" s="41"/>
      <c r="C7" s="41"/>
      <c r="D7" s="42" t="s">
        <v>76</v>
      </c>
      <c r="E7" s="135">
        <v>11.9</v>
      </c>
      <c r="F7" s="136">
        <v>9.25</v>
      </c>
      <c r="G7" s="136">
        <v>12.05</v>
      </c>
      <c r="H7" s="136">
        <v>11.2</v>
      </c>
      <c r="I7" s="137">
        <v>44.4</v>
      </c>
    </row>
    <row r="8" spans="1:9" s="91" customFormat="1" ht="12.75">
      <c r="A8" s="92"/>
      <c r="E8" s="119">
        <f>SUM(E5:E7)-MIN(E5:E7)</f>
        <v>24.349999999999998</v>
      </c>
      <c r="F8" s="119">
        <f>SUM(F5:F7)-MIN(F5:F7)</f>
        <v>14.25</v>
      </c>
      <c r="G8" s="119">
        <f>SUM(G5:G7)-MIN(G5:G7)</f>
        <v>25.200000000000003</v>
      </c>
      <c r="H8" s="119">
        <f>SUM(H5:H7)-MIN(H5:H7)</f>
        <v>22.6</v>
      </c>
      <c r="I8" s="120">
        <f>SUM(E8:H8)</f>
        <v>86.4</v>
      </c>
    </row>
    <row r="9" spans="4:8" ht="12.75">
      <c r="D9"/>
      <c r="E9"/>
      <c r="F9"/>
      <c r="G9"/>
      <c r="H9"/>
    </row>
    <row r="10" spans="4:8" ht="12.75">
      <c r="D10"/>
      <c r="E10"/>
      <c r="F10"/>
      <c r="G10"/>
      <c r="H10"/>
    </row>
    <row r="11" spans="2:9" ht="12.75">
      <c r="B11" s="36" t="s">
        <v>17</v>
      </c>
      <c r="C11" s="37"/>
      <c r="D11" s="37"/>
      <c r="E11" s="36" t="s">
        <v>14</v>
      </c>
      <c r="F11" s="37"/>
      <c r="G11" s="37"/>
      <c r="H11" s="37"/>
      <c r="I11" s="110"/>
    </row>
    <row r="12" spans="2:9" ht="12.75">
      <c r="B12" s="36" t="s">
        <v>4</v>
      </c>
      <c r="C12" s="36" t="s">
        <v>101</v>
      </c>
      <c r="D12" s="36" t="s">
        <v>3</v>
      </c>
      <c r="E12" s="38" t="s">
        <v>10</v>
      </c>
      <c r="F12" s="111" t="s">
        <v>11</v>
      </c>
      <c r="G12" s="111" t="s">
        <v>12</v>
      </c>
      <c r="H12" s="111" t="s">
        <v>13</v>
      </c>
      <c r="I12" s="112" t="s">
        <v>18</v>
      </c>
    </row>
    <row r="13" spans="1:9" ht="12.75">
      <c r="A13" s="33">
        <v>1</v>
      </c>
      <c r="B13" s="38" t="s">
        <v>77</v>
      </c>
      <c r="C13" s="38" t="s">
        <v>78</v>
      </c>
      <c r="D13" s="38" t="s">
        <v>79</v>
      </c>
      <c r="E13" s="129">
        <v>12.35</v>
      </c>
      <c r="F13" s="130">
        <v>9.7</v>
      </c>
      <c r="G13" s="130">
        <v>9.5</v>
      </c>
      <c r="H13" s="130">
        <v>10.6</v>
      </c>
      <c r="I13" s="131">
        <v>42.15</v>
      </c>
    </row>
    <row r="14" spans="2:9" ht="12.75">
      <c r="B14" s="39"/>
      <c r="C14" s="39"/>
      <c r="D14" s="40" t="s">
        <v>110</v>
      </c>
      <c r="E14" s="132">
        <v>11.25</v>
      </c>
      <c r="F14" s="133">
        <v>8</v>
      </c>
      <c r="G14" s="133">
        <v>7.9</v>
      </c>
      <c r="H14" s="133">
        <v>10.25</v>
      </c>
      <c r="I14" s="134">
        <v>37.4</v>
      </c>
    </row>
    <row r="15" spans="2:9" ht="12.75">
      <c r="B15" s="41"/>
      <c r="C15" s="41"/>
      <c r="D15" s="42" t="s">
        <v>169</v>
      </c>
      <c r="E15" s="135">
        <v>12.6</v>
      </c>
      <c r="F15" s="136">
        <v>9.8</v>
      </c>
      <c r="G15" s="136">
        <v>10.25</v>
      </c>
      <c r="H15" s="136">
        <v>10</v>
      </c>
      <c r="I15" s="137">
        <v>42.65</v>
      </c>
    </row>
    <row r="16" spans="1:9" s="91" customFormat="1" ht="12.75">
      <c r="A16" s="92"/>
      <c r="E16" s="119">
        <f>SUM(E13:E15)-MIN(E13:E15)</f>
        <v>24.950000000000003</v>
      </c>
      <c r="F16" s="119">
        <f>SUM(F13:F15)-MIN(F13:F15)</f>
        <v>19.5</v>
      </c>
      <c r="G16" s="119">
        <f>SUM(G13:G15)-MIN(G13:G15)</f>
        <v>19.75</v>
      </c>
      <c r="H16" s="119">
        <f>SUM(H13:H15)-MIN(H13:H15)</f>
        <v>20.85</v>
      </c>
      <c r="I16" s="120">
        <f>SUM(E16:H16)</f>
        <v>85.05000000000001</v>
      </c>
    </row>
    <row r="17" spans="1:9" s="142" customFormat="1" ht="12.75">
      <c r="A17" s="97"/>
      <c r="E17" s="143"/>
      <c r="F17" s="143"/>
      <c r="G17" s="143"/>
      <c r="H17" s="143"/>
      <c r="I17" s="144"/>
    </row>
    <row r="18" spans="4:8" ht="12.75">
      <c r="D18"/>
      <c r="E18"/>
      <c r="F18"/>
      <c r="G18"/>
      <c r="H18"/>
    </row>
    <row r="19" spans="2:9" ht="12.75">
      <c r="B19" s="36" t="s">
        <v>17</v>
      </c>
      <c r="C19" s="37"/>
      <c r="D19" s="37"/>
      <c r="E19" s="36" t="s">
        <v>14</v>
      </c>
      <c r="F19" s="37"/>
      <c r="G19" s="37"/>
      <c r="H19" s="37"/>
      <c r="I19" s="110"/>
    </row>
    <row r="20" spans="1:10" s="32" customFormat="1" ht="12.75">
      <c r="A20" s="33"/>
      <c r="B20" s="36" t="s">
        <v>4</v>
      </c>
      <c r="C20" s="36" t="s">
        <v>101</v>
      </c>
      <c r="D20" s="36" t="s">
        <v>3</v>
      </c>
      <c r="E20" s="38" t="s">
        <v>10</v>
      </c>
      <c r="F20" s="111" t="s">
        <v>11</v>
      </c>
      <c r="G20" s="111" t="s">
        <v>12</v>
      </c>
      <c r="H20" s="111" t="s">
        <v>13</v>
      </c>
      <c r="I20" s="112" t="s">
        <v>18</v>
      </c>
      <c r="J20"/>
    </row>
    <row r="21" spans="1:10" s="32" customFormat="1" ht="12.75">
      <c r="A21" s="33">
        <v>1</v>
      </c>
      <c r="B21" s="38" t="s">
        <v>80</v>
      </c>
      <c r="C21" s="38" t="s">
        <v>81</v>
      </c>
      <c r="D21" s="38" t="s">
        <v>111</v>
      </c>
      <c r="E21" s="129">
        <v>13.25</v>
      </c>
      <c r="F21" s="130">
        <v>9.45</v>
      </c>
      <c r="G21" s="130">
        <v>12.1</v>
      </c>
      <c r="H21" s="130">
        <v>12.55</v>
      </c>
      <c r="I21" s="131">
        <v>47.35</v>
      </c>
      <c r="J21"/>
    </row>
    <row r="22" spans="1:10" s="32" customFormat="1" ht="12.75">
      <c r="A22" s="33"/>
      <c r="B22" s="39"/>
      <c r="C22" s="39"/>
      <c r="D22" s="40" t="s">
        <v>112</v>
      </c>
      <c r="E22" s="132">
        <v>11.85</v>
      </c>
      <c r="F22" s="133">
        <v>10.2</v>
      </c>
      <c r="G22" s="133">
        <v>9.85</v>
      </c>
      <c r="H22" s="133">
        <v>10.95</v>
      </c>
      <c r="I22" s="134">
        <v>42.85</v>
      </c>
      <c r="J22"/>
    </row>
    <row r="23" spans="1:10" s="32" customFormat="1" ht="12.75">
      <c r="A23" s="33"/>
      <c r="B23" s="41"/>
      <c r="C23" s="41"/>
      <c r="D23" s="42" t="s">
        <v>166</v>
      </c>
      <c r="E23" s="135">
        <v>13.2</v>
      </c>
      <c r="F23" s="136">
        <v>9.95</v>
      </c>
      <c r="G23" s="136">
        <v>11.3</v>
      </c>
      <c r="H23" s="136">
        <v>12.3</v>
      </c>
      <c r="I23" s="137">
        <v>46.75</v>
      </c>
      <c r="J23"/>
    </row>
    <row r="24" spans="1:10" s="32" customFormat="1" ht="12.75">
      <c r="A24" s="92"/>
      <c r="B24" s="91"/>
      <c r="C24" s="91"/>
      <c r="D24" s="91"/>
      <c r="E24" s="119">
        <f>SUM(E21:E23)-MIN(E21:E23)</f>
        <v>26.449999999999996</v>
      </c>
      <c r="F24" s="119">
        <f>SUM(F21:F23)-MIN(F21:F23)</f>
        <v>20.15</v>
      </c>
      <c r="G24" s="119">
        <f>SUM(G21:G23)-MIN(G21:G23)</f>
        <v>23.4</v>
      </c>
      <c r="H24" s="119">
        <f>SUM(H21:H23)-MIN(H21:H23)</f>
        <v>24.849999999999998</v>
      </c>
      <c r="I24" s="120">
        <f>SUM(E24:H24)</f>
        <v>94.85</v>
      </c>
      <c r="J24"/>
    </row>
    <row r="25" spans="1:10" s="32" customFormat="1" ht="12.75">
      <c r="A25" s="43"/>
      <c r="B25"/>
      <c r="C25"/>
      <c r="D25"/>
      <c r="E25"/>
      <c r="F25"/>
      <c r="G25"/>
      <c r="H25"/>
      <c r="I25"/>
      <c r="J25"/>
    </row>
    <row r="26" spans="1:10" s="32" customFormat="1" ht="12.75">
      <c r="A26" s="43"/>
      <c r="B26"/>
      <c r="C26"/>
      <c r="D26"/>
      <c r="E26"/>
      <c r="F26"/>
      <c r="G26"/>
      <c r="H26"/>
      <c r="I26"/>
      <c r="J26"/>
    </row>
    <row r="27" spans="1:10" s="32" customFormat="1" ht="12.75">
      <c r="A27" s="33"/>
      <c r="B27" s="36" t="s">
        <v>17</v>
      </c>
      <c r="C27" s="37"/>
      <c r="D27" s="37"/>
      <c r="E27" s="36" t="s">
        <v>14</v>
      </c>
      <c r="F27" s="37"/>
      <c r="G27" s="37"/>
      <c r="H27" s="37"/>
      <c r="I27" s="110"/>
      <c r="J27"/>
    </row>
    <row r="28" spans="1:10" s="32" customFormat="1" ht="12.75">
      <c r="A28" s="33"/>
      <c r="B28" s="36" t="s">
        <v>4</v>
      </c>
      <c r="C28" s="36" t="s">
        <v>101</v>
      </c>
      <c r="D28" s="36" t="s">
        <v>3</v>
      </c>
      <c r="E28" s="38" t="s">
        <v>10</v>
      </c>
      <c r="F28" s="111" t="s">
        <v>11</v>
      </c>
      <c r="G28" s="111" t="s">
        <v>12</v>
      </c>
      <c r="H28" s="111" t="s">
        <v>13</v>
      </c>
      <c r="I28" s="112" t="s">
        <v>18</v>
      </c>
      <c r="J28"/>
    </row>
    <row r="29" spans="1:10" s="32" customFormat="1" ht="12.75">
      <c r="A29" s="33">
        <v>1</v>
      </c>
      <c r="B29" s="38" t="s">
        <v>82</v>
      </c>
      <c r="C29" s="38" t="s">
        <v>83</v>
      </c>
      <c r="D29" s="38" t="s">
        <v>113</v>
      </c>
      <c r="E29" s="129">
        <v>12.35</v>
      </c>
      <c r="F29" s="130">
        <v>10.55</v>
      </c>
      <c r="G29" s="130">
        <v>10.7</v>
      </c>
      <c r="H29" s="130">
        <v>11.5</v>
      </c>
      <c r="I29" s="131">
        <v>45.1</v>
      </c>
      <c r="J29"/>
    </row>
    <row r="30" spans="1:10" s="32" customFormat="1" ht="12.75">
      <c r="A30" s="33"/>
      <c r="B30" s="39"/>
      <c r="C30" s="39"/>
      <c r="D30" s="40" t="s">
        <v>86</v>
      </c>
      <c r="E30" s="132">
        <v>0</v>
      </c>
      <c r="F30" s="133">
        <v>0</v>
      </c>
      <c r="G30" s="133">
        <v>0</v>
      </c>
      <c r="H30" s="133">
        <v>0</v>
      </c>
      <c r="I30" s="134">
        <v>0</v>
      </c>
      <c r="J30"/>
    </row>
    <row r="31" spans="1:10" s="32" customFormat="1" ht="12.75">
      <c r="A31" s="33"/>
      <c r="B31" s="41"/>
      <c r="C31" s="41"/>
      <c r="D31" s="42" t="s">
        <v>114</v>
      </c>
      <c r="E31" s="135">
        <v>11.65</v>
      </c>
      <c r="F31" s="136">
        <v>10.3</v>
      </c>
      <c r="G31" s="136">
        <v>11.85</v>
      </c>
      <c r="H31" s="136">
        <v>10.9</v>
      </c>
      <c r="I31" s="137">
        <v>44.7</v>
      </c>
      <c r="J31"/>
    </row>
    <row r="32" spans="1:10" s="32" customFormat="1" ht="12.75">
      <c r="A32" s="92"/>
      <c r="B32" s="91"/>
      <c r="C32" s="91"/>
      <c r="D32" s="91"/>
      <c r="E32" s="119">
        <f>SUM(E29:E31)-MIN(E29:E31)</f>
        <v>24</v>
      </c>
      <c r="F32" s="119">
        <f>SUM(F29:F31)-MIN(F29:F31)</f>
        <v>20.85</v>
      </c>
      <c r="G32" s="119">
        <f>SUM(G29:G31)-MIN(G29:G31)</f>
        <v>22.549999999999997</v>
      </c>
      <c r="H32" s="119">
        <f>SUM(H29:H31)-MIN(H29:H31)</f>
        <v>22.4</v>
      </c>
      <c r="I32" s="120">
        <f>SUM(E32:H32)</f>
        <v>89.80000000000001</v>
      </c>
      <c r="J32"/>
    </row>
    <row r="33" spans="1:10" s="32" customFormat="1" ht="12.75">
      <c r="A33" s="43"/>
      <c r="B33"/>
      <c r="C33"/>
      <c r="D33"/>
      <c r="E33"/>
      <c r="F33"/>
      <c r="G33"/>
      <c r="H33"/>
      <c r="I33"/>
      <c r="J33"/>
    </row>
    <row r="34" spans="1:10" s="32" customFormat="1" ht="12.75">
      <c r="A34" s="43"/>
      <c r="B34"/>
      <c r="C34"/>
      <c r="D34"/>
      <c r="E34"/>
      <c r="F34"/>
      <c r="G34"/>
      <c r="H34"/>
      <c r="I34"/>
      <c r="J34"/>
    </row>
    <row r="35" spans="1:10" s="32" customFormat="1" ht="12.75">
      <c r="A35" s="33"/>
      <c r="B35" s="36" t="s">
        <v>17</v>
      </c>
      <c r="C35" s="37"/>
      <c r="D35" s="37"/>
      <c r="E35" s="36" t="s">
        <v>14</v>
      </c>
      <c r="F35" s="37"/>
      <c r="G35" s="37"/>
      <c r="H35" s="37"/>
      <c r="I35" s="110"/>
      <c r="J35"/>
    </row>
    <row r="36" spans="1:10" s="32" customFormat="1" ht="12.75">
      <c r="A36" s="33"/>
      <c r="B36" s="36" t="s">
        <v>4</v>
      </c>
      <c r="C36" s="36" t="s">
        <v>101</v>
      </c>
      <c r="D36" s="36" t="s">
        <v>3</v>
      </c>
      <c r="E36" s="38" t="s">
        <v>10</v>
      </c>
      <c r="F36" s="111" t="s">
        <v>11</v>
      </c>
      <c r="G36" s="111" t="s">
        <v>12</v>
      </c>
      <c r="H36" s="111" t="s">
        <v>13</v>
      </c>
      <c r="I36" s="112" t="s">
        <v>18</v>
      </c>
      <c r="J36"/>
    </row>
    <row r="37" spans="1:10" s="32" customFormat="1" ht="12.75">
      <c r="A37" s="33">
        <v>1</v>
      </c>
      <c r="B37" s="38" t="s">
        <v>87</v>
      </c>
      <c r="C37" s="38" t="s">
        <v>88</v>
      </c>
      <c r="D37" s="38" t="s">
        <v>105</v>
      </c>
      <c r="E37" s="129">
        <v>13.4</v>
      </c>
      <c r="F37" s="130">
        <v>12.45</v>
      </c>
      <c r="G37" s="130">
        <v>14.3</v>
      </c>
      <c r="H37" s="130">
        <v>14.3</v>
      </c>
      <c r="I37" s="131">
        <v>54.45</v>
      </c>
      <c r="J37"/>
    </row>
    <row r="38" spans="1:10" s="32" customFormat="1" ht="12.75">
      <c r="A38" s="33"/>
      <c r="B38" s="39"/>
      <c r="C38" s="39"/>
      <c r="D38" s="40" t="s">
        <v>159</v>
      </c>
      <c r="E38" s="132">
        <v>13.9</v>
      </c>
      <c r="F38" s="133">
        <v>12.85</v>
      </c>
      <c r="G38" s="133">
        <v>13.05</v>
      </c>
      <c r="H38" s="133">
        <v>12.55</v>
      </c>
      <c r="I38" s="134">
        <v>52.35</v>
      </c>
      <c r="J38"/>
    </row>
    <row r="39" spans="1:10" s="32" customFormat="1" ht="12.75">
      <c r="A39" s="33"/>
      <c r="B39" s="41"/>
      <c r="C39" s="41"/>
      <c r="D39" s="42" t="s">
        <v>164</v>
      </c>
      <c r="E39" s="135">
        <v>13.6</v>
      </c>
      <c r="F39" s="136">
        <v>13.3</v>
      </c>
      <c r="G39" s="136">
        <v>13.95</v>
      </c>
      <c r="H39" s="136">
        <v>14.2</v>
      </c>
      <c r="I39" s="137">
        <v>55.05</v>
      </c>
      <c r="J39"/>
    </row>
    <row r="40" spans="1:10" s="32" customFormat="1" ht="12.75">
      <c r="A40" s="92"/>
      <c r="B40" s="91"/>
      <c r="C40" s="91"/>
      <c r="D40" s="91"/>
      <c r="E40" s="119">
        <f>SUM(E37:E39)-MIN(E37:E39)</f>
        <v>27.5</v>
      </c>
      <c r="F40" s="119">
        <f>SUM(F37:F39)-MIN(F37:F39)</f>
        <v>26.149999999999995</v>
      </c>
      <c r="G40" s="119">
        <f>SUM(G37:G39)-MIN(G37:G39)</f>
        <v>28.249999999999996</v>
      </c>
      <c r="H40" s="119">
        <f>SUM(H37:H39)-MIN(H37:H39)</f>
        <v>28.499999999999996</v>
      </c>
      <c r="I40" s="120">
        <f>SUM(E40:H40)</f>
        <v>110.39999999999999</v>
      </c>
      <c r="J40"/>
    </row>
    <row r="41" spans="1:10" s="32" customFormat="1" ht="12.75">
      <c r="A41" s="43"/>
      <c r="B41"/>
      <c r="C41"/>
      <c r="D41"/>
      <c r="E41"/>
      <c r="F41"/>
      <c r="G41"/>
      <c r="H41"/>
      <c r="I41"/>
      <c r="J41"/>
    </row>
    <row r="42" spans="1:10" s="32" customFormat="1" ht="12.75">
      <c r="A42" s="43"/>
      <c r="B42"/>
      <c r="C42"/>
      <c r="D42"/>
      <c r="E42"/>
      <c r="F42"/>
      <c r="G42"/>
      <c r="H42"/>
      <c r="I42"/>
      <c r="J42"/>
    </row>
    <row r="43" spans="1:10" s="32" customFormat="1" ht="12.75">
      <c r="A43" s="33"/>
      <c r="B43" s="36" t="s">
        <v>17</v>
      </c>
      <c r="C43" s="37"/>
      <c r="D43" s="37"/>
      <c r="E43" s="36" t="s">
        <v>14</v>
      </c>
      <c r="F43" s="37"/>
      <c r="G43" s="37"/>
      <c r="H43" s="37"/>
      <c r="I43" s="110"/>
      <c r="J43"/>
    </row>
    <row r="44" spans="1:10" s="32" customFormat="1" ht="12.75">
      <c r="A44" s="33"/>
      <c r="B44" s="36" t="s">
        <v>4</v>
      </c>
      <c r="C44" s="36" t="s">
        <v>101</v>
      </c>
      <c r="D44" s="36" t="s">
        <v>3</v>
      </c>
      <c r="E44" s="38" t="s">
        <v>10</v>
      </c>
      <c r="F44" s="111" t="s">
        <v>11</v>
      </c>
      <c r="G44" s="111" t="s">
        <v>12</v>
      </c>
      <c r="H44" s="111" t="s">
        <v>13</v>
      </c>
      <c r="I44" s="112" t="s">
        <v>18</v>
      </c>
      <c r="J44"/>
    </row>
    <row r="45" spans="1:10" s="32" customFormat="1" ht="12.75">
      <c r="A45" s="33">
        <v>1</v>
      </c>
      <c r="B45" s="38" t="s">
        <v>89</v>
      </c>
      <c r="C45" s="38" t="s">
        <v>90</v>
      </c>
      <c r="D45" s="38" t="s">
        <v>115</v>
      </c>
      <c r="E45" s="129">
        <v>11.4</v>
      </c>
      <c r="F45" s="130">
        <v>9.75</v>
      </c>
      <c r="G45" s="130">
        <v>10.75</v>
      </c>
      <c r="H45" s="130">
        <v>10.9</v>
      </c>
      <c r="I45" s="131">
        <v>42.8</v>
      </c>
      <c r="J45"/>
    </row>
    <row r="46" spans="1:10" s="32" customFormat="1" ht="12.75">
      <c r="A46" s="33"/>
      <c r="B46" s="39"/>
      <c r="C46" s="39"/>
      <c r="D46" s="40" t="s">
        <v>91</v>
      </c>
      <c r="E46" s="132">
        <v>12.65</v>
      </c>
      <c r="F46" s="133">
        <v>8</v>
      </c>
      <c r="G46" s="133">
        <v>10.95</v>
      </c>
      <c r="H46" s="133">
        <v>10.9</v>
      </c>
      <c r="I46" s="134">
        <v>42.5</v>
      </c>
      <c r="J46"/>
    </row>
    <row r="47" spans="1:10" s="32" customFormat="1" ht="12.75">
      <c r="A47" s="33"/>
      <c r="B47" s="41"/>
      <c r="C47" s="41"/>
      <c r="D47" s="42" t="s">
        <v>167</v>
      </c>
      <c r="E47" s="135">
        <v>11.7</v>
      </c>
      <c r="F47" s="136">
        <v>4.65</v>
      </c>
      <c r="G47" s="136">
        <v>10.25</v>
      </c>
      <c r="H47" s="136">
        <v>0</v>
      </c>
      <c r="I47" s="137">
        <v>26.6</v>
      </c>
      <c r="J47"/>
    </row>
    <row r="48" spans="1:10" s="32" customFormat="1" ht="12.75">
      <c r="A48" s="92"/>
      <c r="B48" s="91"/>
      <c r="C48" s="91"/>
      <c r="D48" s="91"/>
      <c r="E48" s="119">
        <f>SUM(E45:E47)-MIN(E45:E47)</f>
        <v>24.35</v>
      </c>
      <c r="F48" s="119">
        <f>SUM(F45:F47)-MIN(F45:F47)</f>
        <v>17.75</v>
      </c>
      <c r="G48" s="119">
        <f>SUM(G45:G47)-MIN(G45:G47)</f>
        <v>21.7</v>
      </c>
      <c r="H48" s="119">
        <f>SUM(H45:H47)-MIN(H45:H47)</f>
        <v>21.8</v>
      </c>
      <c r="I48" s="120">
        <f>SUM(E48:H48)</f>
        <v>85.6</v>
      </c>
      <c r="J48"/>
    </row>
    <row r="49" spans="1:10" s="32" customFormat="1" ht="12.75">
      <c r="A49" s="43"/>
      <c r="B49"/>
      <c r="C49"/>
      <c r="D49"/>
      <c r="E49"/>
      <c r="F49"/>
      <c r="G49"/>
      <c r="H49"/>
      <c r="I49"/>
      <c r="J49"/>
    </row>
    <row r="50" spans="1:10" s="32" customFormat="1" ht="12.75">
      <c r="A50" s="43"/>
      <c r="B50"/>
      <c r="C50"/>
      <c r="D50"/>
      <c r="E50"/>
      <c r="F50"/>
      <c r="G50"/>
      <c r="H50"/>
      <c r="I50"/>
      <c r="J50"/>
    </row>
    <row r="51" spans="1:10" s="32" customFormat="1" ht="12.75">
      <c r="A51" s="33"/>
      <c r="B51" s="36" t="s">
        <v>17</v>
      </c>
      <c r="C51" s="37"/>
      <c r="D51" s="37"/>
      <c r="E51" s="36" t="s">
        <v>14</v>
      </c>
      <c r="F51" s="37"/>
      <c r="G51" s="37"/>
      <c r="H51" s="37"/>
      <c r="I51" s="110"/>
      <c r="J51"/>
    </row>
    <row r="52" spans="1:10" s="32" customFormat="1" ht="12.75">
      <c r="A52" s="33"/>
      <c r="B52" s="36" t="s">
        <v>4</v>
      </c>
      <c r="C52" s="36" t="s">
        <v>101</v>
      </c>
      <c r="D52" s="36" t="s">
        <v>3</v>
      </c>
      <c r="E52" s="38" t="s">
        <v>10</v>
      </c>
      <c r="F52" s="111" t="s">
        <v>11</v>
      </c>
      <c r="G52" s="111" t="s">
        <v>12</v>
      </c>
      <c r="H52" s="111" t="s">
        <v>13</v>
      </c>
      <c r="I52" s="112" t="s">
        <v>18</v>
      </c>
      <c r="J52"/>
    </row>
    <row r="53" spans="1:10" s="32" customFormat="1" ht="12.75">
      <c r="A53" s="33">
        <v>1</v>
      </c>
      <c r="B53" s="38" t="s">
        <v>117</v>
      </c>
      <c r="C53" s="38" t="s">
        <v>92</v>
      </c>
      <c r="D53" s="38" t="s">
        <v>116</v>
      </c>
      <c r="E53" s="129">
        <v>12.55</v>
      </c>
      <c r="F53" s="130">
        <v>12.05</v>
      </c>
      <c r="G53" s="130">
        <v>13.4</v>
      </c>
      <c r="H53" s="130">
        <v>13.15</v>
      </c>
      <c r="I53" s="131">
        <v>51.15</v>
      </c>
      <c r="J53"/>
    </row>
    <row r="54" spans="1:10" s="32" customFormat="1" ht="12.75">
      <c r="A54" s="33"/>
      <c r="B54" s="39"/>
      <c r="C54" s="39"/>
      <c r="D54" s="40" t="s">
        <v>118</v>
      </c>
      <c r="E54" s="132">
        <v>10.9</v>
      </c>
      <c r="F54" s="133">
        <v>10.05</v>
      </c>
      <c r="G54" s="133">
        <v>11.95</v>
      </c>
      <c r="H54" s="133">
        <v>12.2</v>
      </c>
      <c r="I54" s="134">
        <v>45.1</v>
      </c>
      <c r="J54"/>
    </row>
    <row r="55" spans="1:10" s="32" customFormat="1" ht="12.75">
      <c r="A55" s="33"/>
      <c r="B55" s="41"/>
      <c r="C55" s="41"/>
      <c r="D55" s="42" t="s">
        <v>119</v>
      </c>
      <c r="E55" s="135">
        <v>13.35</v>
      </c>
      <c r="F55" s="136">
        <v>13.15</v>
      </c>
      <c r="G55" s="136">
        <v>12.85</v>
      </c>
      <c r="H55" s="136">
        <v>13.4</v>
      </c>
      <c r="I55" s="137">
        <v>52.75</v>
      </c>
      <c r="J55"/>
    </row>
    <row r="56" spans="1:10" s="32" customFormat="1" ht="12.75">
      <c r="A56" s="92"/>
      <c r="B56" s="91"/>
      <c r="C56" s="91"/>
      <c r="D56" s="91"/>
      <c r="E56" s="119">
        <f>SUM(E53:E55)-MIN(E53:E55)</f>
        <v>25.900000000000006</v>
      </c>
      <c r="F56" s="119">
        <f>SUM(F53:F55)-MIN(F53:F55)</f>
        <v>25.2</v>
      </c>
      <c r="G56" s="119">
        <f>SUM(G53:G55)-MIN(G53:G55)</f>
        <v>26.250000000000004</v>
      </c>
      <c r="H56" s="119">
        <f>SUM(H53:H55)-MIN(H53:H55)</f>
        <v>26.55</v>
      </c>
      <c r="I56" s="120">
        <f>SUM(E56:H56)</f>
        <v>103.9</v>
      </c>
      <c r="J56"/>
    </row>
    <row r="57" spans="1:10" s="32" customFormat="1" ht="12.75">
      <c r="A57" s="43"/>
      <c r="B57"/>
      <c r="C57"/>
      <c r="D57"/>
      <c r="E57"/>
      <c r="F57"/>
      <c r="G57"/>
      <c r="H57"/>
      <c r="I57"/>
      <c r="J57"/>
    </row>
    <row r="58" spans="1:10" s="32" customFormat="1" ht="12.75">
      <c r="A58" s="43"/>
      <c r="B58"/>
      <c r="C58"/>
      <c r="D58"/>
      <c r="E58"/>
      <c r="F58"/>
      <c r="G58"/>
      <c r="H58"/>
      <c r="I58"/>
      <c r="J58"/>
    </row>
    <row r="59" spans="1:10" s="32" customFormat="1" ht="12.75">
      <c r="A59" s="33"/>
      <c r="B59" s="36" t="s">
        <v>17</v>
      </c>
      <c r="C59" s="37"/>
      <c r="D59" s="37"/>
      <c r="E59" s="36" t="s">
        <v>14</v>
      </c>
      <c r="F59" s="37"/>
      <c r="G59" s="37"/>
      <c r="H59" s="37"/>
      <c r="I59" s="110"/>
      <c r="J59"/>
    </row>
    <row r="60" spans="1:10" s="32" customFormat="1" ht="12.75">
      <c r="A60" s="33"/>
      <c r="B60" s="36" t="s">
        <v>4</v>
      </c>
      <c r="C60" s="36" t="s">
        <v>101</v>
      </c>
      <c r="D60" s="36" t="s">
        <v>3</v>
      </c>
      <c r="E60" s="38" t="s">
        <v>10</v>
      </c>
      <c r="F60" s="111" t="s">
        <v>11</v>
      </c>
      <c r="G60" s="111" t="s">
        <v>12</v>
      </c>
      <c r="H60" s="111" t="s">
        <v>13</v>
      </c>
      <c r="I60" s="112" t="s">
        <v>18</v>
      </c>
      <c r="J60"/>
    </row>
    <row r="61" spans="1:10" s="32" customFormat="1" ht="12.75">
      <c r="A61" s="33">
        <v>1</v>
      </c>
      <c r="B61" s="38" t="s">
        <v>121</v>
      </c>
      <c r="C61" s="38" t="s">
        <v>83</v>
      </c>
      <c r="D61" s="38" t="s">
        <v>122</v>
      </c>
      <c r="E61" s="129">
        <v>12.95</v>
      </c>
      <c r="F61" s="130">
        <v>11.65</v>
      </c>
      <c r="G61" s="130">
        <v>13.5</v>
      </c>
      <c r="H61" s="130">
        <v>13.2</v>
      </c>
      <c r="I61" s="131">
        <v>51.3</v>
      </c>
      <c r="J61"/>
    </row>
    <row r="62" spans="1:10" s="32" customFormat="1" ht="12.75">
      <c r="A62" s="33"/>
      <c r="B62" s="39"/>
      <c r="C62" s="39"/>
      <c r="D62" s="40" t="s">
        <v>120</v>
      </c>
      <c r="E62" s="132">
        <v>12.6</v>
      </c>
      <c r="F62" s="133">
        <v>11.75</v>
      </c>
      <c r="G62" s="133">
        <v>9.55</v>
      </c>
      <c r="H62" s="133">
        <v>10.6</v>
      </c>
      <c r="I62" s="134">
        <v>44.5</v>
      </c>
      <c r="J62"/>
    </row>
    <row r="63" spans="1:10" s="32" customFormat="1" ht="12.75">
      <c r="A63" s="33"/>
      <c r="B63" s="41"/>
      <c r="C63" s="41"/>
      <c r="D63" s="42" t="s">
        <v>84</v>
      </c>
      <c r="E63" s="135">
        <v>0</v>
      </c>
      <c r="F63" s="136">
        <v>11.05</v>
      </c>
      <c r="G63" s="136">
        <v>11.65</v>
      </c>
      <c r="H63" s="136">
        <v>0</v>
      </c>
      <c r="I63" s="137">
        <v>22.7</v>
      </c>
      <c r="J63"/>
    </row>
    <row r="64" spans="1:10" s="32" customFormat="1" ht="12.75">
      <c r="A64" s="92"/>
      <c r="B64" s="91"/>
      <c r="C64" s="91"/>
      <c r="D64" s="91"/>
      <c r="E64" s="119">
        <f>SUM(E61:E63)-MIN(E61:E63)</f>
        <v>25.549999999999997</v>
      </c>
      <c r="F64" s="119">
        <f>SUM(F61:F63)-MIN(F61:F63)</f>
        <v>23.400000000000002</v>
      </c>
      <c r="G64" s="119">
        <f>SUM(G61:G63)-MIN(G61:G63)</f>
        <v>25.150000000000002</v>
      </c>
      <c r="H64" s="119">
        <f>SUM(H61:H63)-MIN(H61:H63)</f>
        <v>23.799999999999997</v>
      </c>
      <c r="I64" s="120">
        <f>SUM(E64:H64)</f>
        <v>97.9</v>
      </c>
      <c r="J64"/>
    </row>
    <row r="65" spans="1:10" s="32" customFormat="1" ht="12.75">
      <c r="A65" s="43"/>
      <c r="B65"/>
      <c r="C65"/>
      <c r="D65"/>
      <c r="E65"/>
      <c r="F65"/>
      <c r="G65"/>
      <c r="H65"/>
      <c r="I65"/>
      <c r="J65"/>
    </row>
    <row r="66" spans="1:10" s="32" customFormat="1" ht="12.75">
      <c r="A66" s="43"/>
      <c r="B66"/>
      <c r="C66"/>
      <c r="D66"/>
      <c r="E66"/>
      <c r="F66"/>
      <c r="G66"/>
      <c r="H66"/>
      <c r="I66"/>
      <c r="J66"/>
    </row>
    <row r="67" spans="1:10" s="32" customFormat="1" ht="12.75">
      <c r="A67" s="33"/>
      <c r="B67" s="36" t="s">
        <v>17</v>
      </c>
      <c r="C67" s="37"/>
      <c r="D67" s="37"/>
      <c r="E67" s="36" t="s">
        <v>14</v>
      </c>
      <c r="F67" s="37"/>
      <c r="G67" s="37"/>
      <c r="H67" s="37"/>
      <c r="I67" s="110"/>
      <c r="J67"/>
    </row>
    <row r="68" spans="1:10" s="32" customFormat="1" ht="12.75">
      <c r="A68" s="33"/>
      <c r="B68" s="36" t="s">
        <v>4</v>
      </c>
      <c r="C68" s="36" t="s">
        <v>101</v>
      </c>
      <c r="D68" s="36" t="s">
        <v>3</v>
      </c>
      <c r="E68" s="38" t="s">
        <v>10</v>
      </c>
      <c r="F68" s="111" t="s">
        <v>11</v>
      </c>
      <c r="G68" s="111" t="s">
        <v>12</v>
      </c>
      <c r="H68" s="111" t="s">
        <v>13</v>
      </c>
      <c r="I68" s="112" t="s">
        <v>18</v>
      </c>
      <c r="J68"/>
    </row>
    <row r="69" spans="1:10" s="32" customFormat="1" ht="12.75">
      <c r="A69" s="33">
        <v>1</v>
      </c>
      <c r="B69" s="38" t="s">
        <v>124</v>
      </c>
      <c r="C69" s="38" t="s">
        <v>95</v>
      </c>
      <c r="D69" s="38" t="s">
        <v>125</v>
      </c>
      <c r="E69" s="129">
        <v>12.15</v>
      </c>
      <c r="F69" s="130">
        <v>9.8</v>
      </c>
      <c r="G69" s="130">
        <v>9</v>
      </c>
      <c r="H69" s="130">
        <v>10.05</v>
      </c>
      <c r="I69" s="131">
        <v>41</v>
      </c>
      <c r="J69"/>
    </row>
    <row r="70" spans="1:10" s="32" customFormat="1" ht="12.75">
      <c r="A70" s="33"/>
      <c r="B70" s="39"/>
      <c r="C70" s="39"/>
      <c r="D70" s="40" t="s">
        <v>126</v>
      </c>
      <c r="E70" s="132">
        <v>12</v>
      </c>
      <c r="F70" s="133">
        <v>3.4</v>
      </c>
      <c r="G70" s="133">
        <v>8.05</v>
      </c>
      <c r="H70" s="133">
        <v>9.9</v>
      </c>
      <c r="I70" s="134">
        <v>33.35</v>
      </c>
      <c r="J70"/>
    </row>
    <row r="71" spans="1:10" s="32" customFormat="1" ht="12.75">
      <c r="A71" s="33"/>
      <c r="B71" s="41"/>
      <c r="C71" s="41"/>
      <c r="D71" s="42" t="s">
        <v>123</v>
      </c>
      <c r="E71" s="135">
        <v>12.6</v>
      </c>
      <c r="F71" s="136">
        <v>9.05</v>
      </c>
      <c r="G71" s="136">
        <v>10.5</v>
      </c>
      <c r="H71" s="136">
        <v>11.4</v>
      </c>
      <c r="I71" s="137">
        <v>43.55</v>
      </c>
      <c r="J71"/>
    </row>
    <row r="72" spans="1:10" s="32" customFormat="1" ht="12.75">
      <c r="A72" s="92"/>
      <c r="B72" s="91"/>
      <c r="C72" s="91"/>
      <c r="D72" s="91"/>
      <c r="E72" s="119">
        <f>SUM(E69:E71)-MIN(E69:E71)</f>
        <v>24.75</v>
      </c>
      <c r="F72" s="119">
        <f>SUM(F69:F71)-MIN(F69:F71)</f>
        <v>18.85</v>
      </c>
      <c r="G72" s="119">
        <f>SUM(G69:G71)-MIN(G69:G71)</f>
        <v>19.5</v>
      </c>
      <c r="H72" s="119">
        <f>SUM(H69:H71)-MIN(H69:H71)</f>
        <v>21.450000000000003</v>
      </c>
      <c r="I72" s="120">
        <f>SUM(E72:H72)</f>
        <v>84.55000000000001</v>
      </c>
      <c r="J72"/>
    </row>
    <row r="73" spans="1:10" s="32" customFormat="1" ht="12.75">
      <c r="A73" s="43"/>
      <c r="B73"/>
      <c r="C73"/>
      <c r="D73"/>
      <c r="E73"/>
      <c r="F73"/>
      <c r="G73"/>
      <c r="H73"/>
      <c r="I73"/>
      <c r="J73"/>
    </row>
    <row r="74" spans="1:10" s="32" customFormat="1" ht="12.75">
      <c r="A74" s="43"/>
      <c r="B74"/>
      <c r="C74"/>
      <c r="D74"/>
      <c r="E74"/>
      <c r="F74"/>
      <c r="G74"/>
      <c r="H74"/>
      <c r="I74"/>
      <c r="J74"/>
    </row>
    <row r="75" spans="1:10" s="32" customFormat="1" ht="12.75">
      <c r="A75" s="33"/>
      <c r="B75" s="36" t="s">
        <v>17</v>
      </c>
      <c r="C75" s="37"/>
      <c r="D75" s="37"/>
      <c r="E75" s="36" t="s">
        <v>14</v>
      </c>
      <c r="F75" s="37"/>
      <c r="G75" s="37"/>
      <c r="H75" s="37"/>
      <c r="I75" s="110"/>
      <c r="J75"/>
    </row>
    <row r="76" spans="1:10" s="32" customFormat="1" ht="12.75">
      <c r="A76" s="33"/>
      <c r="B76" s="36" t="s">
        <v>4</v>
      </c>
      <c r="C76" s="36" t="s">
        <v>101</v>
      </c>
      <c r="D76" s="36" t="s">
        <v>3</v>
      </c>
      <c r="E76" s="38" t="s">
        <v>10</v>
      </c>
      <c r="F76" s="111" t="s">
        <v>11</v>
      </c>
      <c r="G76" s="111" t="s">
        <v>12</v>
      </c>
      <c r="H76" s="111" t="s">
        <v>13</v>
      </c>
      <c r="I76" s="112" t="s">
        <v>18</v>
      </c>
      <c r="J76"/>
    </row>
    <row r="77" spans="1:10" s="32" customFormat="1" ht="12.75">
      <c r="A77" s="33">
        <v>1</v>
      </c>
      <c r="B77" s="38" t="s">
        <v>93</v>
      </c>
      <c r="C77" s="38" t="s">
        <v>94</v>
      </c>
      <c r="D77" s="38" t="s">
        <v>128</v>
      </c>
      <c r="E77" s="129">
        <v>10.75</v>
      </c>
      <c r="F77" s="130">
        <v>1.9</v>
      </c>
      <c r="G77" s="130">
        <v>9.15</v>
      </c>
      <c r="H77" s="130">
        <v>11.4</v>
      </c>
      <c r="I77" s="131">
        <v>33.2</v>
      </c>
      <c r="J77"/>
    </row>
    <row r="78" spans="1:10" s="32" customFormat="1" ht="12.75">
      <c r="A78" s="33"/>
      <c r="B78" s="39"/>
      <c r="C78" s="39"/>
      <c r="D78" s="40" t="s">
        <v>127</v>
      </c>
      <c r="E78" s="132">
        <v>12.65</v>
      </c>
      <c r="F78" s="133">
        <v>8.95</v>
      </c>
      <c r="G78" s="133">
        <v>10.6</v>
      </c>
      <c r="H78" s="133">
        <v>11.25</v>
      </c>
      <c r="I78" s="134">
        <v>43.45</v>
      </c>
      <c r="J78"/>
    </row>
    <row r="79" spans="1:10" s="32" customFormat="1" ht="12.75">
      <c r="A79" s="33"/>
      <c r="B79" s="41"/>
      <c r="C79" s="41"/>
      <c r="D79" s="42" t="s">
        <v>165</v>
      </c>
      <c r="E79" s="135">
        <v>11.2</v>
      </c>
      <c r="F79" s="136">
        <v>0.45</v>
      </c>
      <c r="G79" s="136">
        <v>10.15</v>
      </c>
      <c r="H79" s="136">
        <v>11.1</v>
      </c>
      <c r="I79" s="137">
        <v>32.9</v>
      </c>
      <c r="J79"/>
    </row>
    <row r="80" spans="1:10" s="32" customFormat="1" ht="12.75">
      <c r="A80" s="92"/>
      <c r="B80" s="91"/>
      <c r="C80" s="91"/>
      <c r="D80" s="91"/>
      <c r="E80" s="119">
        <f>SUM(E77:E79)-MIN(E77:E79)</f>
        <v>23.849999999999994</v>
      </c>
      <c r="F80" s="119">
        <f>SUM(F77:F79)-MIN(F77:F79)</f>
        <v>10.85</v>
      </c>
      <c r="G80" s="119">
        <f>SUM(G77:G79)-MIN(G77:G79)</f>
        <v>20.75</v>
      </c>
      <c r="H80" s="119">
        <f>SUM(H77:H79)-MIN(H77:H79)</f>
        <v>22.65</v>
      </c>
      <c r="I80" s="120">
        <f>SUM(E80:H80)</f>
        <v>78.1</v>
      </c>
      <c r="J80"/>
    </row>
    <row r="81" spans="1:10" s="32" customFormat="1" ht="12.75">
      <c r="A81" s="43"/>
      <c r="B81"/>
      <c r="C81"/>
      <c r="D81"/>
      <c r="E81"/>
      <c r="F81"/>
      <c r="G81"/>
      <c r="H81"/>
      <c r="I81"/>
      <c r="J81"/>
    </row>
    <row r="82" spans="1:10" s="32" customFormat="1" ht="12.75">
      <c r="A82" s="43"/>
      <c r="B82"/>
      <c r="C82"/>
      <c r="D82"/>
      <c r="E82"/>
      <c r="F82"/>
      <c r="G82"/>
      <c r="H82"/>
      <c r="I82"/>
      <c r="J82"/>
    </row>
    <row r="83" spans="1:10" s="32" customFormat="1" ht="12.75">
      <c r="A83" s="33"/>
      <c r="B83" s="36" t="s">
        <v>17</v>
      </c>
      <c r="C83" s="37"/>
      <c r="D83" s="37"/>
      <c r="E83" s="36" t="s">
        <v>14</v>
      </c>
      <c r="F83" s="37"/>
      <c r="G83" s="37"/>
      <c r="H83" s="37"/>
      <c r="I83" s="110"/>
      <c r="J83"/>
    </row>
    <row r="84" spans="1:10" s="32" customFormat="1" ht="12.75">
      <c r="A84" s="33"/>
      <c r="B84" s="36" t="s">
        <v>4</v>
      </c>
      <c r="C84" s="36" t="s">
        <v>101</v>
      </c>
      <c r="D84" s="36" t="s">
        <v>3</v>
      </c>
      <c r="E84" s="38" t="s">
        <v>10</v>
      </c>
      <c r="F84" s="111" t="s">
        <v>11</v>
      </c>
      <c r="G84" s="111" t="s">
        <v>12</v>
      </c>
      <c r="H84" s="111" t="s">
        <v>13</v>
      </c>
      <c r="I84" s="112" t="s">
        <v>18</v>
      </c>
      <c r="J84"/>
    </row>
    <row r="85" spans="1:10" s="32" customFormat="1" ht="12.75">
      <c r="A85" s="33">
        <v>1</v>
      </c>
      <c r="B85" s="38" t="s">
        <v>40</v>
      </c>
      <c r="C85" s="38" t="s">
        <v>90</v>
      </c>
      <c r="D85" s="38" t="s">
        <v>129</v>
      </c>
      <c r="E85" s="129">
        <v>11.9</v>
      </c>
      <c r="F85" s="130">
        <v>8.75</v>
      </c>
      <c r="G85" s="130">
        <v>11.3</v>
      </c>
      <c r="H85" s="130">
        <v>12</v>
      </c>
      <c r="I85" s="131">
        <v>43.95</v>
      </c>
      <c r="J85"/>
    </row>
    <row r="86" spans="1:10" s="32" customFormat="1" ht="12.75">
      <c r="A86" s="33"/>
      <c r="B86" s="39"/>
      <c r="C86" s="39"/>
      <c r="D86" s="40" t="s">
        <v>131</v>
      </c>
      <c r="E86" s="132">
        <v>11.8</v>
      </c>
      <c r="F86" s="133">
        <v>10.45</v>
      </c>
      <c r="G86" s="133">
        <v>11.55</v>
      </c>
      <c r="H86" s="133">
        <v>11.65</v>
      </c>
      <c r="I86" s="134">
        <v>45.45</v>
      </c>
      <c r="J86"/>
    </row>
    <row r="87" spans="1:10" s="32" customFormat="1" ht="12.75">
      <c r="A87" s="33"/>
      <c r="B87" s="41"/>
      <c r="C87" s="41"/>
      <c r="D87" s="42" t="s">
        <v>130</v>
      </c>
      <c r="E87" s="135">
        <v>12.1</v>
      </c>
      <c r="F87" s="136">
        <v>10.1</v>
      </c>
      <c r="G87" s="136">
        <v>10.25</v>
      </c>
      <c r="H87" s="136">
        <v>10.5</v>
      </c>
      <c r="I87" s="137">
        <v>42.95</v>
      </c>
      <c r="J87"/>
    </row>
    <row r="88" spans="1:10" s="32" customFormat="1" ht="12.75">
      <c r="A88" s="92"/>
      <c r="B88" s="91"/>
      <c r="C88" s="91"/>
      <c r="D88" s="91"/>
      <c r="E88" s="119">
        <f>SUM(E85:E87)-MIN(E85:E87)</f>
        <v>24.000000000000004</v>
      </c>
      <c r="F88" s="119">
        <f>SUM(F85:F87)-MIN(F85:F87)</f>
        <v>20.549999999999997</v>
      </c>
      <c r="G88" s="119">
        <f>SUM(G85:G87)-MIN(G85:G87)</f>
        <v>22.85</v>
      </c>
      <c r="H88" s="119">
        <f>SUM(H85:H87)-MIN(H85:H87)</f>
        <v>23.65</v>
      </c>
      <c r="I88" s="120">
        <f>SUM(E88:H88)</f>
        <v>91.05000000000001</v>
      </c>
      <c r="J88"/>
    </row>
    <row r="89" spans="1:10" s="32" customFormat="1" ht="12.75">
      <c r="A89" s="43"/>
      <c r="B89"/>
      <c r="C89"/>
      <c r="D89"/>
      <c r="E89"/>
      <c r="F89"/>
      <c r="G89"/>
      <c r="H89"/>
      <c r="I89"/>
      <c r="J89"/>
    </row>
    <row r="90" spans="1:10" s="32" customFormat="1" ht="12.75">
      <c r="A90" s="43"/>
      <c r="B90"/>
      <c r="C90"/>
      <c r="D90"/>
      <c r="E90"/>
      <c r="F90"/>
      <c r="G90"/>
      <c r="H90"/>
      <c r="I90"/>
      <c r="J90"/>
    </row>
    <row r="91" spans="1:10" s="32" customFormat="1" ht="12.75">
      <c r="A91" s="33"/>
      <c r="B91" s="36" t="s">
        <v>17</v>
      </c>
      <c r="C91" s="37"/>
      <c r="D91" s="37"/>
      <c r="E91" s="36" t="s">
        <v>14</v>
      </c>
      <c r="F91" s="37"/>
      <c r="G91" s="37"/>
      <c r="H91" s="37"/>
      <c r="I91" s="110"/>
      <c r="J91"/>
    </row>
    <row r="92" spans="1:10" s="32" customFormat="1" ht="12.75">
      <c r="A92" s="33"/>
      <c r="B92" s="36" t="s">
        <v>4</v>
      </c>
      <c r="C92" s="36" t="s">
        <v>101</v>
      </c>
      <c r="D92" s="36" t="s">
        <v>3</v>
      </c>
      <c r="E92" s="38" t="s">
        <v>10</v>
      </c>
      <c r="F92" s="111" t="s">
        <v>11</v>
      </c>
      <c r="G92" s="111" t="s">
        <v>12</v>
      </c>
      <c r="H92" s="111" t="s">
        <v>13</v>
      </c>
      <c r="I92" s="112" t="s">
        <v>18</v>
      </c>
      <c r="J92"/>
    </row>
    <row r="93" spans="1:10" s="32" customFormat="1" ht="12.75">
      <c r="A93" s="33">
        <v>1</v>
      </c>
      <c r="B93" s="38" t="s">
        <v>133</v>
      </c>
      <c r="C93" s="38" t="s">
        <v>90</v>
      </c>
      <c r="D93" s="38" t="s">
        <v>135</v>
      </c>
      <c r="E93" s="129">
        <v>12.55</v>
      </c>
      <c r="F93" s="130">
        <v>9.7</v>
      </c>
      <c r="G93" s="130">
        <v>10.4</v>
      </c>
      <c r="H93" s="130">
        <v>11.45</v>
      </c>
      <c r="I93" s="131">
        <v>44.1</v>
      </c>
      <c r="J93"/>
    </row>
    <row r="94" spans="1:10" s="32" customFormat="1" ht="12.75">
      <c r="A94" s="33"/>
      <c r="B94" s="39"/>
      <c r="C94" s="39"/>
      <c r="D94" s="40" t="s">
        <v>132</v>
      </c>
      <c r="E94" s="132">
        <v>12.75</v>
      </c>
      <c r="F94" s="133">
        <v>10.5</v>
      </c>
      <c r="G94" s="133">
        <v>10.95</v>
      </c>
      <c r="H94" s="133">
        <v>11.15</v>
      </c>
      <c r="I94" s="134">
        <v>45.35</v>
      </c>
      <c r="J94"/>
    </row>
    <row r="95" spans="1:10" s="32" customFormat="1" ht="12.75">
      <c r="A95" s="33"/>
      <c r="B95" s="41"/>
      <c r="C95" s="41"/>
      <c r="D95" s="42" t="s">
        <v>134</v>
      </c>
      <c r="E95" s="135">
        <v>12.55</v>
      </c>
      <c r="F95" s="136">
        <v>7.7</v>
      </c>
      <c r="G95" s="136">
        <v>10.85</v>
      </c>
      <c r="H95" s="136">
        <v>11.5</v>
      </c>
      <c r="I95" s="137">
        <v>42.6</v>
      </c>
      <c r="J95"/>
    </row>
    <row r="96" spans="1:10" s="32" customFormat="1" ht="12.75">
      <c r="A96" s="92"/>
      <c r="B96" s="91"/>
      <c r="C96" s="91"/>
      <c r="D96" s="91"/>
      <c r="E96" s="119">
        <f>SUM(E93:E95)-MIN(E93:E95)</f>
        <v>25.3</v>
      </c>
      <c r="F96" s="119">
        <f>SUM(F93:F95)-MIN(F93:F95)</f>
        <v>20.2</v>
      </c>
      <c r="G96" s="119">
        <f>SUM(G93:G95)-MIN(G93:G95)</f>
        <v>21.800000000000004</v>
      </c>
      <c r="H96" s="119">
        <f>SUM(H93:H95)-MIN(H93:H95)</f>
        <v>22.950000000000003</v>
      </c>
      <c r="I96" s="120">
        <f>SUM(E96:H96)</f>
        <v>90.25000000000001</v>
      </c>
      <c r="J96"/>
    </row>
    <row r="97" spans="1:10" s="32" customFormat="1" ht="12.75">
      <c r="A97" s="43"/>
      <c r="B97"/>
      <c r="C97"/>
      <c r="D97"/>
      <c r="E97"/>
      <c r="F97"/>
      <c r="G97"/>
      <c r="H97"/>
      <c r="I97"/>
      <c r="J97"/>
    </row>
    <row r="98" spans="1:10" s="32" customFormat="1" ht="12.75">
      <c r="A98" s="43"/>
      <c r="B98"/>
      <c r="C98"/>
      <c r="D98"/>
      <c r="E98"/>
      <c r="F98"/>
      <c r="G98"/>
      <c r="H98"/>
      <c r="I98"/>
      <c r="J98"/>
    </row>
    <row r="99" spans="1:10" s="32" customFormat="1" ht="12.75">
      <c r="A99" s="33"/>
      <c r="B99" s="36" t="s">
        <v>17</v>
      </c>
      <c r="C99" s="37"/>
      <c r="D99" s="37"/>
      <c r="E99" s="36" t="s">
        <v>14</v>
      </c>
      <c r="F99" s="37"/>
      <c r="G99" s="37"/>
      <c r="H99" s="37"/>
      <c r="I99" s="110"/>
      <c r="J99"/>
    </row>
    <row r="100" spans="1:10" s="32" customFormat="1" ht="12.75">
      <c r="A100" s="33"/>
      <c r="B100" s="36" t="s">
        <v>4</v>
      </c>
      <c r="C100" s="36" t="s">
        <v>101</v>
      </c>
      <c r="D100" s="36" t="s">
        <v>3</v>
      </c>
      <c r="E100" s="38" t="s">
        <v>10</v>
      </c>
      <c r="F100" s="111" t="s">
        <v>11</v>
      </c>
      <c r="G100" s="111" t="s">
        <v>12</v>
      </c>
      <c r="H100" s="111" t="s">
        <v>13</v>
      </c>
      <c r="I100" s="112" t="s">
        <v>18</v>
      </c>
      <c r="J100"/>
    </row>
    <row r="101" spans="1:10" s="32" customFormat="1" ht="12.75">
      <c r="A101" s="33">
        <v>1</v>
      </c>
      <c r="B101" s="38" t="s">
        <v>137</v>
      </c>
      <c r="C101" s="38" t="s">
        <v>138</v>
      </c>
      <c r="D101" s="38" t="s">
        <v>136</v>
      </c>
      <c r="E101" s="129">
        <v>13</v>
      </c>
      <c r="F101" s="130">
        <v>10.1</v>
      </c>
      <c r="G101" s="130">
        <v>10.45</v>
      </c>
      <c r="H101" s="130">
        <v>12</v>
      </c>
      <c r="I101" s="131">
        <v>45.55</v>
      </c>
      <c r="J101"/>
    </row>
    <row r="102" spans="1:10" s="32" customFormat="1" ht="12.75">
      <c r="A102" s="33"/>
      <c r="B102" s="39"/>
      <c r="C102" s="39"/>
      <c r="D102" s="40" t="s">
        <v>139</v>
      </c>
      <c r="E102" s="132">
        <v>12.05</v>
      </c>
      <c r="F102" s="133">
        <v>8.95</v>
      </c>
      <c r="G102" s="133">
        <v>9.45</v>
      </c>
      <c r="H102" s="133">
        <v>11.75</v>
      </c>
      <c r="I102" s="134">
        <v>42.2</v>
      </c>
      <c r="J102"/>
    </row>
    <row r="103" spans="1:10" s="32" customFormat="1" ht="12.75">
      <c r="A103" s="33"/>
      <c r="B103" s="41"/>
      <c r="C103" s="41"/>
      <c r="D103" s="42" t="s">
        <v>168</v>
      </c>
      <c r="E103" s="135">
        <v>11.65</v>
      </c>
      <c r="F103" s="136">
        <v>8.55</v>
      </c>
      <c r="G103" s="136">
        <v>9.7</v>
      </c>
      <c r="H103" s="136">
        <v>11.6</v>
      </c>
      <c r="I103" s="137">
        <v>41.5</v>
      </c>
      <c r="J103"/>
    </row>
    <row r="104" spans="1:10" s="32" customFormat="1" ht="12.75">
      <c r="A104" s="92"/>
      <c r="B104" s="91"/>
      <c r="C104" s="91"/>
      <c r="D104" s="91"/>
      <c r="E104" s="119">
        <f>SUM(E101:E103)-MIN(E101:E103)</f>
        <v>25.050000000000004</v>
      </c>
      <c r="F104" s="119">
        <f>SUM(F101:F103)-MIN(F101:F103)</f>
        <v>19.049999999999997</v>
      </c>
      <c r="G104" s="119">
        <f>SUM(G101:G103)-MIN(G101:G103)</f>
        <v>20.15</v>
      </c>
      <c r="H104" s="119">
        <f>SUM(H101:H103)-MIN(H101:H103)</f>
        <v>23.75</v>
      </c>
      <c r="I104" s="120">
        <f>SUM(E104:H104)</f>
        <v>88</v>
      </c>
      <c r="J104"/>
    </row>
    <row r="105" spans="1:10" s="32" customFormat="1" ht="12.75">
      <c r="A105" s="43"/>
      <c r="B105"/>
      <c r="C105"/>
      <c r="D105"/>
      <c r="E105"/>
      <c r="F105"/>
      <c r="G105"/>
      <c r="H105"/>
      <c r="I105"/>
      <c r="J105"/>
    </row>
    <row r="106" spans="1:10" s="32" customFormat="1" ht="12.75">
      <c r="A106" s="43"/>
      <c r="B106"/>
      <c r="C106"/>
      <c r="D106"/>
      <c r="E106"/>
      <c r="F106"/>
      <c r="G106"/>
      <c r="H106"/>
      <c r="I106"/>
      <c r="J106"/>
    </row>
    <row r="107" spans="1:10" s="32" customFormat="1" ht="12.75">
      <c r="A107" s="33"/>
      <c r="B107" s="36" t="s">
        <v>17</v>
      </c>
      <c r="C107" s="37"/>
      <c r="D107" s="37"/>
      <c r="E107" s="36" t="s">
        <v>14</v>
      </c>
      <c r="F107" s="37"/>
      <c r="G107" s="37"/>
      <c r="H107" s="37"/>
      <c r="I107" s="110"/>
      <c r="J107"/>
    </row>
    <row r="108" spans="1:10" s="32" customFormat="1" ht="12.75">
      <c r="A108" s="33"/>
      <c r="B108" s="36" t="s">
        <v>4</v>
      </c>
      <c r="C108" s="36" t="s">
        <v>101</v>
      </c>
      <c r="D108" s="36" t="s">
        <v>3</v>
      </c>
      <c r="E108" s="38" t="s">
        <v>10</v>
      </c>
      <c r="F108" s="111" t="s">
        <v>11</v>
      </c>
      <c r="G108" s="111" t="s">
        <v>12</v>
      </c>
      <c r="H108" s="111" t="s">
        <v>13</v>
      </c>
      <c r="I108" s="112" t="s">
        <v>18</v>
      </c>
      <c r="J108"/>
    </row>
    <row r="109" spans="1:10" s="32" customFormat="1" ht="12.75">
      <c r="A109" s="33">
        <v>1</v>
      </c>
      <c r="B109" s="38" t="s">
        <v>141</v>
      </c>
      <c r="C109" s="38" t="s">
        <v>142</v>
      </c>
      <c r="D109" s="38" t="s">
        <v>140</v>
      </c>
      <c r="E109" s="129">
        <v>12.4</v>
      </c>
      <c r="F109" s="130">
        <v>10.8</v>
      </c>
      <c r="G109" s="130">
        <v>10.6</v>
      </c>
      <c r="H109" s="130">
        <v>10.9</v>
      </c>
      <c r="I109" s="131">
        <v>44.7</v>
      </c>
      <c r="J109"/>
    </row>
    <row r="110" spans="1:10" s="32" customFormat="1" ht="12.75">
      <c r="A110" s="33"/>
      <c r="B110" s="39"/>
      <c r="C110" s="39"/>
      <c r="D110" s="40" t="s">
        <v>144</v>
      </c>
      <c r="E110" s="132">
        <v>12.15</v>
      </c>
      <c r="F110" s="133">
        <v>10.35</v>
      </c>
      <c r="G110" s="133">
        <v>8.9</v>
      </c>
      <c r="H110" s="133">
        <v>11.7</v>
      </c>
      <c r="I110" s="134">
        <v>43.1</v>
      </c>
      <c r="J110"/>
    </row>
    <row r="111" spans="1:10" s="32" customFormat="1" ht="12.75">
      <c r="A111" s="33"/>
      <c r="B111" s="41"/>
      <c r="C111" s="41"/>
      <c r="D111" s="42" t="s">
        <v>143</v>
      </c>
      <c r="E111" s="135">
        <v>12.9</v>
      </c>
      <c r="F111" s="136">
        <v>7.95</v>
      </c>
      <c r="G111" s="136">
        <v>9.3</v>
      </c>
      <c r="H111" s="136">
        <v>11.25</v>
      </c>
      <c r="I111" s="137">
        <v>41.4</v>
      </c>
      <c r="J111"/>
    </row>
    <row r="112" spans="1:10" s="32" customFormat="1" ht="12.75">
      <c r="A112" s="92"/>
      <c r="B112" s="91"/>
      <c r="C112" s="91"/>
      <c r="D112" s="91"/>
      <c r="E112" s="119">
        <f>SUM(E109:E111)-MIN(E109:E111)</f>
        <v>25.300000000000004</v>
      </c>
      <c r="F112" s="119">
        <f>SUM(F109:F111)-MIN(F109:F111)</f>
        <v>21.15</v>
      </c>
      <c r="G112" s="119">
        <f>SUM(G109:G111)-MIN(G109:G111)</f>
        <v>19.9</v>
      </c>
      <c r="H112" s="119">
        <f>SUM(H109:H111)-MIN(H109:H111)</f>
        <v>22.950000000000003</v>
      </c>
      <c r="I112" s="120">
        <f>SUM(E112:H112)</f>
        <v>89.3</v>
      </c>
      <c r="J112"/>
    </row>
    <row r="113" spans="1:10" s="32" customFormat="1" ht="12.75">
      <c r="A113" s="43"/>
      <c r="B113"/>
      <c r="C113"/>
      <c r="D113"/>
      <c r="E113"/>
      <c r="F113"/>
      <c r="G113"/>
      <c r="H113"/>
      <c r="I113"/>
      <c r="J113"/>
    </row>
    <row r="114" spans="1:10" s="32" customFormat="1" ht="12.75">
      <c r="A114" s="43"/>
      <c r="B114"/>
      <c r="C114"/>
      <c r="D114"/>
      <c r="E114"/>
      <c r="F114"/>
      <c r="G114"/>
      <c r="H114"/>
      <c r="I114"/>
      <c r="J114"/>
    </row>
    <row r="115" spans="1:10" s="32" customFormat="1" ht="12.75">
      <c r="A115" s="33"/>
      <c r="B115" s="36" t="s">
        <v>17</v>
      </c>
      <c r="C115" s="37"/>
      <c r="D115" s="37"/>
      <c r="E115" s="36" t="s">
        <v>14</v>
      </c>
      <c r="F115" s="37"/>
      <c r="G115" s="37"/>
      <c r="H115" s="37"/>
      <c r="I115" s="110"/>
      <c r="J115"/>
    </row>
    <row r="116" spans="1:10" s="32" customFormat="1" ht="12.75">
      <c r="A116" s="33"/>
      <c r="B116" s="36" t="s">
        <v>4</v>
      </c>
      <c r="C116" s="36" t="s">
        <v>101</v>
      </c>
      <c r="D116" s="36" t="s">
        <v>3</v>
      </c>
      <c r="E116" s="38" t="s">
        <v>10</v>
      </c>
      <c r="F116" s="111" t="s">
        <v>11</v>
      </c>
      <c r="G116" s="111" t="s">
        <v>12</v>
      </c>
      <c r="H116" s="111" t="s">
        <v>13</v>
      </c>
      <c r="I116" s="112" t="s">
        <v>18</v>
      </c>
      <c r="J116"/>
    </row>
    <row r="117" spans="1:10" s="32" customFormat="1" ht="12.75">
      <c r="A117" s="33">
        <v>1</v>
      </c>
      <c r="B117" s="38" t="s">
        <v>51</v>
      </c>
      <c r="C117" s="38" t="s">
        <v>92</v>
      </c>
      <c r="D117" s="38" t="s">
        <v>145</v>
      </c>
      <c r="E117" s="129">
        <v>12.3</v>
      </c>
      <c r="F117" s="130">
        <v>9.8</v>
      </c>
      <c r="G117" s="130">
        <v>12.2</v>
      </c>
      <c r="H117" s="130">
        <v>12.85</v>
      </c>
      <c r="I117" s="131">
        <v>47.15</v>
      </c>
      <c r="J117"/>
    </row>
    <row r="118" spans="1:10" s="32" customFormat="1" ht="12.75">
      <c r="A118" s="33"/>
      <c r="B118" s="39"/>
      <c r="C118" s="39"/>
      <c r="D118" s="40" t="s">
        <v>146</v>
      </c>
      <c r="E118" s="132">
        <v>13</v>
      </c>
      <c r="F118" s="133">
        <v>11.25</v>
      </c>
      <c r="G118" s="133">
        <v>13.9</v>
      </c>
      <c r="H118" s="133">
        <v>12.45</v>
      </c>
      <c r="I118" s="134">
        <v>50.6</v>
      </c>
      <c r="J118"/>
    </row>
    <row r="119" spans="1:10" s="32" customFormat="1" ht="12.75">
      <c r="A119" s="33"/>
      <c r="B119" s="41"/>
      <c r="C119" s="41"/>
      <c r="D119" s="42" t="s">
        <v>147</v>
      </c>
      <c r="E119" s="135">
        <v>11.95</v>
      </c>
      <c r="F119" s="136">
        <v>9.65</v>
      </c>
      <c r="G119" s="136">
        <v>11.75</v>
      </c>
      <c r="H119" s="136">
        <v>11.4</v>
      </c>
      <c r="I119" s="137">
        <v>44.75</v>
      </c>
      <c r="J119"/>
    </row>
    <row r="120" spans="1:10" s="32" customFormat="1" ht="12.75">
      <c r="A120" s="92"/>
      <c r="B120" s="91"/>
      <c r="C120" s="91"/>
      <c r="D120" s="91"/>
      <c r="E120" s="119">
        <f>SUM(E117:E119)-MIN(E117:E119)</f>
        <v>25.3</v>
      </c>
      <c r="F120" s="119">
        <f>SUM(F117:F119)-MIN(F117:F119)</f>
        <v>21.050000000000004</v>
      </c>
      <c r="G120" s="119">
        <f>SUM(G117:G119)-MIN(G117:G119)</f>
        <v>26.1</v>
      </c>
      <c r="H120" s="119">
        <f>SUM(H117:H119)-MIN(H117:H119)</f>
        <v>25.299999999999997</v>
      </c>
      <c r="I120" s="120">
        <f>SUM(E120:H120)</f>
        <v>97.75000000000001</v>
      </c>
      <c r="J120"/>
    </row>
    <row r="121" spans="1:8" s="32" customFormat="1" ht="12.75">
      <c r="A121" s="43"/>
      <c r="D121" s="121"/>
      <c r="E121" s="121"/>
      <c r="F121" s="121"/>
      <c r="G121" s="121"/>
      <c r="H121" s="122"/>
    </row>
    <row r="122" spans="1:8" s="32" customFormat="1" ht="12.75">
      <c r="A122" s="43"/>
      <c r="D122" s="121"/>
      <c r="E122" s="121"/>
      <c r="F122" s="121"/>
      <c r="G122" s="121"/>
      <c r="H122" s="122"/>
    </row>
    <row r="123" spans="1:10" s="32" customFormat="1" ht="12.75">
      <c r="A123" s="33"/>
      <c r="B123" s="36" t="s">
        <v>17</v>
      </c>
      <c r="C123" s="37"/>
      <c r="D123" s="37"/>
      <c r="E123" s="36" t="s">
        <v>14</v>
      </c>
      <c r="F123" s="37"/>
      <c r="G123" s="37"/>
      <c r="H123" s="37"/>
      <c r="I123" s="110"/>
      <c r="J123"/>
    </row>
    <row r="124" spans="1:10" s="32" customFormat="1" ht="12.75">
      <c r="A124" s="33"/>
      <c r="B124" s="36" t="s">
        <v>4</v>
      </c>
      <c r="C124" s="36" t="s">
        <v>101</v>
      </c>
      <c r="D124" s="36" t="s">
        <v>3</v>
      </c>
      <c r="E124" s="38" t="s">
        <v>10</v>
      </c>
      <c r="F124" s="111" t="s">
        <v>11</v>
      </c>
      <c r="G124" s="111" t="s">
        <v>12</v>
      </c>
      <c r="H124" s="111" t="s">
        <v>13</v>
      </c>
      <c r="I124" s="112" t="s">
        <v>18</v>
      </c>
      <c r="J124"/>
    </row>
    <row r="125" spans="1:10" s="32" customFormat="1" ht="12.75">
      <c r="A125" s="33">
        <v>1</v>
      </c>
      <c r="B125" s="38" t="s">
        <v>149</v>
      </c>
      <c r="C125" s="38" t="s">
        <v>150</v>
      </c>
      <c r="D125" s="38" t="s">
        <v>151</v>
      </c>
      <c r="E125" s="129">
        <v>0</v>
      </c>
      <c r="F125" s="130">
        <v>0</v>
      </c>
      <c r="G125" s="130">
        <v>0</v>
      </c>
      <c r="H125" s="130">
        <v>0</v>
      </c>
      <c r="I125" s="131">
        <v>0</v>
      </c>
      <c r="J125"/>
    </row>
    <row r="126" spans="1:10" s="32" customFormat="1" ht="12.75">
      <c r="A126" s="33"/>
      <c r="B126" s="39"/>
      <c r="C126" s="39"/>
      <c r="D126" s="40" t="s">
        <v>152</v>
      </c>
      <c r="E126" s="132">
        <v>13.45</v>
      </c>
      <c r="F126" s="133">
        <v>13.65</v>
      </c>
      <c r="G126" s="133">
        <v>12.75</v>
      </c>
      <c r="H126" s="133">
        <v>13</v>
      </c>
      <c r="I126" s="134">
        <v>52.85</v>
      </c>
      <c r="J126"/>
    </row>
    <row r="127" spans="1:10" s="32" customFormat="1" ht="12.75">
      <c r="A127" s="33"/>
      <c r="B127" s="41"/>
      <c r="C127" s="41"/>
      <c r="D127" s="42" t="s">
        <v>148</v>
      </c>
      <c r="E127" s="135">
        <v>0</v>
      </c>
      <c r="F127" s="136">
        <v>0</v>
      </c>
      <c r="G127" s="136">
        <v>0</v>
      </c>
      <c r="H127" s="136">
        <v>0</v>
      </c>
      <c r="I127" s="137">
        <v>0</v>
      </c>
      <c r="J127"/>
    </row>
    <row r="128" spans="1:10" s="32" customFormat="1" ht="12.75">
      <c r="A128" s="92"/>
      <c r="B128" s="91"/>
      <c r="C128" s="91"/>
      <c r="D128" s="91"/>
      <c r="E128" s="119">
        <f>SUM(E125:E127)-MIN(E125:E127)</f>
        <v>13.45</v>
      </c>
      <c r="F128" s="119">
        <f>SUM(F125:F127)-MIN(F125:F127)</f>
        <v>13.65</v>
      </c>
      <c r="G128" s="119">
        <f>SUM(G125:G127)-MIN(G125:G127)</f>
        <v>12.75</v>
      </c>
      <c r="H128" s="119">
        <f>SUM(H125:H127)-MIN(H125:H127)</f>
        <v>13</v>
      </c>
      <c r="I128" s="120">
        <f>SUM(E128:H128)</f>
        <v>52.85</v>
      </c>
      <c r="J128"/>
    </row>
    <row r="129" spans="1:8" s="32" customFormat="1" ht="12.75">
      <c r="A129" s="43"/>
      <c r="D129" s="121"/>
      <c r="E129" s="121"/>
      <c r="F129" s="121"/>
      <c r="G129" s="121"/>
      <c r="H129" s="122"/>
    </row>
    <row r="130" spans="1:8" s="32" customFormat="1" ht="12.75">
      <c r="A130" s="43"/>
      <c r="D130" s="121"/>
      <c r="E130" s="121"/>
      <c r="F130" s="121"/>
      <c r="G130" s="121"/>
      <c r="H130" s="122"/>
    </row>
    <row r="131" spans="1:10" s="32" customFormat="1" ht="12.75">
      <c r="A131" s="33"/>
      <c r="B131" s="36" t="s">
        <v>17</v>
      </c>
      <c r="C131" s="37"/>
      <c r="D131" s="37"/>
      <c r="E131" s="36" t="s">
        <v>14</v>
      </c>
      <c r="F131" s="37"/>
      <c r="G131" s="37"/>
      <c r="H131" s="37"/>
      <c r="I131" s="110"/>
      <c r="J131"/>
    </row>
    <row r="132" spans="1:10" s="32" customFormat="1" ht="12.75">
      <c r="A132" s="33"/>
      <c r="B132" s="36" t="s">
        <v>4</v>
      </c>
      <c r="C132" s="36" t="s">
        <v>101</v>
      </c>
      <c r="D132" s="36" t="s">
        <v>3</v>
      </c>
      <c r="E132" s="38" t="s">
        <v>10</v>
      </c>
      <c r="F132" s="111" t="s">
        <v>11</v>
      </c>
      <c r="G132" s="111" t="s">
        <v>12</v>
      </c>
      <c r="H132" s="111" t="s">
        <v>13</v>
      </c>
      <c r="I132" s="112" t="s">
        <v>18</v>
      </c>
      <c r="J132"/>
    </row>
    <row r="133" spans="1:10" s="32" customFormat="1" ht="12.75">
      <c r="A133" s="33">
        <v>1</v>
      </c>
      <c r="B133" s="38" t="s">
        <v>102</v>
      </c>
      <c r="C133" s="38" t="s">
        <v>96</v>
      </c>
      <c r="D133" s="38" t="s">
        <v>98</v>
      </c>
      <c r="E133" s="129">
        <v>13.25</v>
      </c>
      <c r="F133" s="130">
        <v>10.85</v>
      </c>
      <c r="G133" s="130">
        <v>12.3</v>
      </c>
      <c r="H133" s="130">
        <v>12.5</v>
      </c>
      <c r="I133" s="131">
        <v>48.9</v>
      </c>
      <c r="J133"/>
    </row>
    <row r="134" spans="1:10" s="32" customFormat="1" ht="12.75">
      <c r="A134" s="33"/>
      <c r="B134" s="39"/>
      <c r="C134" s="39"/>
      <c r="D134" s="40" t="s">
        <v>154</v>
      </c>
      <c r="E134" s="132">
        <v>13.25</v>
      </c>
      <c r="F134" s="133">
        <v>10.9</v>
      </c>
      <c r="G134" s="133">
        <v>11.6</v>
      </c>
      <c r="H134" s="133">
        <v>12.45</v>
      </c>
      <c r="I134" s="134">
        <v>48.2</v>
      </c>
      <c r="J134"/>
    </row>
    <row r="135" spans="1:10" s="32" customFormat="1" ht="12.75">
      <c r="A135" s="33"/>
      <c r="B135" s="41"/>
      <c r="C135" s="41"/>
      <c r="D135" s="42" t="s">
        <v>99</v>
      </c>
      <c r="E135" s="135">
        <v>12.65</v>
      </c>
      <c r="F135" s="136">
        <v>12.1</v>
      </c>
      <c r="G135" s="136">
        <v>12.75</v>
      </c>
      <c r="H135" s="136">
        <v>13.25</v>
      </c>
      <c r="I135" s="137">
        <v>50.75</v>
      </c>
      <c r="J135"/>
    </row>
    <row r="136" spans="1:10" s="32" customFormat="1" ht="12.75">
      <c r="A136" s="92"/>
      <c r="B136" s="91"/>
      <c r="C136" s="91"/>
      <c r="D136" s="91"/>
      <c r="E136" s="119">
        <f>SUM(E133:E135)-MIN(E133:E135)</f>
        <v>26.5</v>
      </c>
      <c r="F136" s="119">
        <f>SUM(F133:F135)-MIN(F133:F135)</f>
        <v>23</v>
      </c>
      <c r="G136" s="119">
        <f>SUM(G133:G135)-MIN(G133:G135)</f>
        <v>25.049999999999997</v>
      </c>
      <c r="H136" s="119">
        <f>SUM(H133:H135)-MIN(H133:H135)</f>
        <v>25.750000000000004</v>
      </c>
      <c r="I136" s="120">
        <f>SUM(E136:H136)</f>
        <v>100.3</v>
      </c>
      <c r="J136"/>
    </row>
    <row r="137" spans="1:8" s="32" customFormat="1" ht="12.75">
      <c r="A137" s="43"/>
      <c r="D137" s="121"/>
      <c r="E137" s="121"/>
      <c r="F137" s="121"/>
      <c r="G137" s="121"/>
      <c r="H137" s="121"/>
    </row>
    <row r="138" spans="1:8" s="32" customFormat="1" ht="12.75">
      <c r="A138" s="43"/>
      <c r="D138" s="121"/>
      <c r="E138" s="121"/>
      <c r="F138" s="121"/>
      <c r="G138" s="121"/>
      <c r="H138" s="122"/>
    </row>
    <row r="139" spans="1:10" s="32" customFormat="1" ht="12.75">
      <c r="A139" s="33"/>
      <c r="B139" s="36" t="s">
        <v>17</v>
      </c>
      <c r="C139" s="37"/>
      <c r="D139" s="37"/>
      <c r="E139" s="36" t="s">
        <v>14</v>
      </c>
      <c r="F139" s="37"/>
      <c r="G139" s="37"/>
      <c r="H139" s="37"/>
      <c r="I139" s="110"/>
      <c r="J139"/>
    </row>
    <row r="140" spans="1:10" s="32" customFormat="1" ht="12.75">
      <c r="A140" s="33"/>
      <c r="B140" s="36" t="s">
        <v>4</v>
      </c>
      <c r="C140" s="36" t="s">
        <v>101</v>
      </c>
      <c r="D140" s="36" t="s">
        <v>3</v>
      </c>
      <c r="E140" s="38" t="s">
        <v>10</v>
      </c>
      <c r="F140" s="111" t="s">
        <v>11</v>
      </c>
      <c r="G140" s="111" t="s">
        <v>12</v>
      </c>
      <c r="H140" s="111" t="s">
        <v>13</v>
      </c>
      <c r="I140" s="112" t="s">
        <v>18</v>
      </c>
      <c r="J140"/>
    </row>
    <row r="141" spans="1:10" s="32" customFormat="1" ht="12.75">
      <c r="A141" s="33">
        <v>1</v>
      </c>
      <c r="B141" s="38" t="s">
        <v>103</v>
      </c>
      <c r="C141" s="38" t="s">
        <v>96</v>
      </c>
      <c r="D141" s="38" t="s">
        <v>156</v>
      </c>
      <c r="E141" s="129">
        <v>12.1</v>
      </c>
      <c r="F141" s="130">
        <v>2.75</v>
      </c>
      <c r="G141" s="130">
        <v>9.65</v>
      </c>
      <c r="H141" s="130">
        <v>11</v>
      </c>
      <c r="I141" s="131">
        <v>35.5</v>
      </c>
      <c r="J141"/>
    </row>
    <row r="142" spans="1:10" s="32" customFormat="1" ht="12.75">
      <c r="A142" s="33"/>
      <c r="B142" s="39"/>
      <c r="C142" s="39"/>
      <c r="D142" s="40" t="s">
        <v>104</v>
      </c>
      <c r="E142" s="132">
        <v>12.05</v>
      </c>
      <c r="F142" s="133">
        <v>8.7</v>
      </c>
      <c r="G142" s="133">
        <v>10.85</v>
      </c>
      <c r="H142" s="133">
        <v>11.15</v>
      </c>
      <c r="I142" s="134">
        <v>42.75</v>
      </c>
      <c r="J142"/>
    </row>
    <row r="143" spans="1:10" s="32" customFormat="1" ht="12.75">
      <c r="A143" s="33"/>
      <c r="B143" s="41"/>
      <c r="C143" s="41"/>
      <c r="D143" s="42" t="s">
        <v>100</v>
      </c>
      <c r="E143" s="135">
        <v>0</v>
      </c>
      <c r="F143" s="136">
        <v>0</v>
      </c>
      <c r="G143" s="136">
        <v>11.75</v>
      </c>
      <c r="H143" s="136">
        <v>12.1</v>
      </c>
      <c r="I143" s="137">
        <v>23.85</v>
      </c>
      <c r="J143"/>
    </row>
    <row r="144" spans="1:10" s="32" customFormat="1" ht="12.75">
      <c r="A144" s="92"/>
      <c r="B144" s="91"/>
      <c r="C144" s="91"/>
      <c r="D144" s="91"/>
      <c r="E144" s="119">
        <f>SUM(E141:E143)-MIN(E141:E143)</f>
        <v>24.15</v>
      </c>
      <c r="F144" s="119">
        <f>SUM(F141:F143)-MIN(F141:F143)</f>
        <v>11.45</v>
      </c>
      <c r="G144" s="119">
        <f>SUM(G141:G143)-MIN(G141:G143)</f>
        <v>22.6</v>
      </c>
      <c r="H144" s="119">
        <f>SUM(H141:H143)-MIN(H141:H143)</f>
        <v>23.25</v>
      </c>
      <c r="I144" s="120">
        <f>SUM(E144:H144)</f>
        <v>81.44999999999999</v>
      </c>
      <c r="J144"/>
    </row>
    <row r="145" spans="1:8" s="32" customFormat="1" ht="12.75">
      <c r="A145" s="43"/>
      <c r="D145" s="121"/>
      <c r="E145" s="121"/>
      <c r="F145" s="121"/>
      <c r="G145" s="121"/>
      <c r="H145" s="122"/>
    </row>
    <row r="146" spans="1:8" s="32" customFormat="1" ht="12.75">
      <c r="A146" s="43"/>
      <c r="D146" s="121"/>
      <c r="E146" s="121"/>
      <c r="F146" s="121"/>
      <c r="G146" s="121"/>
      <c r="H146" s="121"/>
    </row>
    <row r="147" spans="1:10" s="32" customFormat="1" ht="12.75">
      <c r="A147" s="33"/>
      <c r="B147" s="36" t="s">
        <v>17</v>
      </c>
      <c r="C147" s="37"/>
      <c r="D147" s="37"/>
      <c r="E147" s="36" t="s">
        <v>14</v>
      </c>
      <c r="F147" s="37"/>
      <c r="G147" s="37"/>
      <c r="H147" s="37"/>
      <c r="I147" s="110"/>
      <c r="J147"/>
    </row>
    <row r="148" spans="1:10" s="32" customFormat="1" ht="12.75">
      <c r="A148" s="33"/>
      <c r="B148" s="36" t="s">
        <v>4</v>
      </c>
      <c r="C148" s="36" t="s">
        <v>101</v>
      </c>
      <c r="D148" s="36" t="s">
        <v>3</v>
      </c>
      <c r="E148" s="38" t="s">
        <v>10</v>
      </c>
      <c r="F148" s="111" t="s">
        <v>11</v>
      </c>
      <c r="G148" s="111" t="s">
        <v>12</v>
      </c>
      <c r="H148" s="111" t="s">
        <v>13</v>
      </c>
      <c r="I148" s="112" t="s">
        <v>18</v>
      </c>
      <c r="J148"/>
    </row>
    <row r="149" spans="1:10" s="32" customFormat="1" ht="12.75">
      <c r="A149" s="33">
        <v>1</v>
      </c>
      <c r="B149" s="38" t="s">
        <v>161</v>
      </c>
      <c r="C149" s="38" t="s">
        <v>96</v>
      </c>
      <c r="D149" s="38" t="s">
        <v>158</v>
      </c>
      <c r="E149" s="129">
        <v>10.7</v>
      </c>
      <c r="F149" s="130">
        <v>2.4</v>
      </c>
      <c r="G149" s="130">
        <v>8.5</v>
      </c>
      <c r="H149" s="130">
        <v>9.35</v>
      </c>
      <c r="I149" s="131">
        <v>30.95</v>
      </c>
      <c r="J149"/>
    </row>
    <row r="150" spans="1:10" s="32" customFormat="1" ht="12.75">
      <c r="A150" s="33"/>
      <c r="B150" s="39"/>
      <c r="C150" s="39"/>
      <c r="D150" s="40" t="s">
        <v>155</v>
      </c>
      <c r="E150" s="132">
        <v>11.35</v>
      </c>
      <c r="F150" s="133">
        <v>0</v>
      </c>
      <c r="G150" s="133">
        <v>9.15</v>
      </c>
      <c r="H150" s="133">
        <v>9.8</v>
      </c>
      <c r="I150" s="134">
        <v>30.3</v>
      </c>
      <c r="J150"/>
    </row>
    <row r="151" spans="1:10" s="32" customFormat="1" ht="12.75">
      <c r="A151" s="33"/>
      <c r="B151" s="41"/>
      <c r="C151" s="41"/>
      <c r="D151" s="42" t="s">
        <v>157</v>
      </c>
      <c r="E151" s="135">
        <v>10.85</v>
      </c>
      <c r="F151" s="136">
        <v>3.45</v>
      </c>
      <c r="G151" s="136">
        <v>10</v>
      </c>
      <c r="H151" s="136">
        <v>10.4</v>
      </c>
      <c r="I151" s="137">
        <v>34.7</v>
      </c>
      <c r="J151"/>
    </row>
    <row r="152" spans="1:10" s="32" customFormat="1" ht="12.75">
      <c r="A152" s="92"/>
      <c r="B152" s="91"/>
      <c r="C152" s="91"/>
      <c r="D152" s="91"/>
      <c r="E152" s="119">
        <f>SUM(E149:E151)-MIN(E149:E151)</f>
        <v>22.2</v>
      </c>
      <c r="F152" s="119">
        <f>SUM(F149:F151)-MIN(F149:F151)</f>
        <v>5.85</v>
      </c>
      <c r="G152" s="119">
        <f>SUM(G149:G151)-MIN(G149:G151)</f>
        <v>19.15</v>
      </c>
      <c r="H152" s="119">
        <f>SUM(H149:H151)-MIN(H149:H151)</f>
        <v>20.199999999999996</v>
      </c>
      <c r="I152" s="120">
        <f>SUM(E152:H152)</f>
        <v>67.39999999999999</v>
      </c>
      <c r="J152"/>
    </row>
    <row r="153" spans="1:8" s="32" customFormat="1" ht="12.75">
      <c r="A153" s="43"/>
      <c r="D153" s="121"/>
      <c r="E153" s="121"/>
      <c r="F153" s="121"/>
      <c r="G153" s="121"/>
      <c r="H153" s="122"/>
    </row>
    <row r="154" spans="1:8" s="32" customFormat="1" ht="12.75">
      <c r="A154" s="43"/>
      <c r="D154" s="121"/>
      <c r="E154" s="121"/>
      <c r="F154" s="121"/>
      <c r="G154" s="121"/>
      <c r="H154" s="122"/>
    </row>
    <row r="155" s="138" customFormat="1" ht="12.75">
      <c r="A155" s="102"/>
    </row>
    <row r="156" s="138" customFormat="1" ht="12.75">
      <c r="A156" s="102"/>
    </row>
    <row r="157" spans="1:9" s="138" customFormat="1" ht="12.75">
      <c r="A157" s="102"/>
      <c r="E157" s="139"/>
      <c r="F157" s="139"/>
      <c r="G157" s="139"/>
      <c r="H157" s="139"/>
      <c r="I157" s="139"/>
    </row>
    <row r="158" spans="1:9" s="138" customFormat="1" ht="12.75">
      <c r="A158" s="102"/>
      <c r="E158" s="139"/>
      <c r="F158" s="139"/>
      <c r="G158" s="139"/>
      <c r="H158" s="139"/>
      <c r="I158" s="139"/>
    </row>
    <row r="159" spans="1:9" s="138" customFormat="1" ht="12.75">
      <c r="A159" s="102"/>
      <c r="E159" s="139"/>
      <c r="F159" s="139"/>
      <c r="G159" s="139"/>
      <c r="H159" s="139"/>
      <c r="I159" s="139"/>
    </row>
    <row r="160" spans="1:9" s="138" customFormat="1" ht="12.75">
      <c r="A160" s="102"/>
      <c r="E160" s="140"/>
      <c r="F160" s="140"/>
      <c r="G160" s="140"/>
      <c r="H160" s="140"/>
      <c r="I160" s="141"/>
    </row>
    <row r="161" s="32" customFormat="1" ht="12.75">
      <c r="A161" s="43"/>
    </row>
    <row r="162" spans="1:8" s="32" customFormat="1" ht="12.75">
      <c r="A162" s="43"/>
      <c r="D162" s="121"/>
      <c r="E162" s="121"/>
      <c r="F162" s="121"/>
      <c r="G162" s="121"/>
      <c r="H162" s="122"/>
    </row>
    <row r="163" spans="1:8" s="32" customFormat="1" ht="12.75">
      <c r="A163" s="43"/>
      <c r="D163" s="121"/>
      <c r="E163" s="121"/>
      <c r="F163" s="121"/>
      <c r="G163" s="121"/>
      <c r="H163" s="122"/>
    </row>
    <row r="164" spans="1:8" s="32" customFormat="1" ht="12.75">
      <c r="A164" s="43"/>
      <c r="D164" s="121"/>
      <c r="E164" s="121"/>
      <c r="F164" s="121"/>
      <c r="G164" s="121"/>
      <c r="H164" s="121"/>
    </row>
    <row r="165" spans="1:8" s="32" customFormat="1" ht="12.75">
      <c r="A165" s="43"/>
      <c r="D165" s="121"/>
      <c r="E165" s="121"/>
      <c r="F165" s="121"/>
      <c r="G165" s="121"/>
      <c r="H165" s="122"/>
    </row>
    <row r="166" spans="1:8" s="32" customFormat="1" ht="12.75">
      <c r="A166" s="43"/>
      <c r="D166" s="121"/>
      <c r="E166" s="121"/>
      <c r="F166" s="121"/>
      <c r="G166" s="121"/>
      <c r="H166" s="122"/>
    </row>
    <row r="167" spans="1:8" s="32" customFormat="1" ht="12.75">
      <c r="A167" s="43"/>
      <c r="D167" s="121"/>
      <c r="E167" s="121"/>
      <c r="F167" s="121"/>
      <c r="G167" s="121"/>
      <c r="H167" s="122"/>
    </row>
    <row r="168" spans="1:8" s="32" customFormat="1" ht="12.75">
      <c r="A168" s="43"/>
      <c r="D168" s="121"/>
      <c r="E168" s="121"/>
      <c r="F168" s="121"/>
      <c r="G168" s="121"/>
      <c r="H168" s="122"/>
    </row>
    <row r="169" spans="1:8" s="32" customFormat="1" ht="12.75">
      <c r="A169" s="43"/>
      <c r="D169" s="123"/>
      <c r="E169" s="123"/>
      <c r="F169" s="123"/>
      <c r="G169" s="123"/>
      <c r="H169" s="124"/>
    </row>
    <row r="170" s="32" customFormat="1" ht="12.75">
      <c r="A170" s="43"/>
    </row>
    <row r="171" s="32" customFormat="1" ht="12.75">
      <c r="A171" s="43"/>
    </row>
    <row r="172" spans="1:8" s="32" customFormat="1" ht="12.75">
      <c r="A172" s="43"/>
      <c r="D172" s="121"/>
      <c r="E172" s="121"/>
      <c r="F172" s="121"/>
      <c r="G172" s="121"/>
      <c r="H172" s="122"/>
    </row>
    <row r="173" spans="1:8" s="32" customFormat="1" ht="12.75">
      <c r="A173" s="43"/>
      <c r="D173" s="121"/>
      <c r="E173" s="121"/>
      <c r="F173" s="121"/>
      <c r="G173" s="121"/>
      <c r="H173" s="121"/>
    </row>
    <row r="174" spans="1:8" s="32" customFormat="1" ht="12.75">
      <c r="A174" s="43"/>
      <c r="D174" s="121"/>
      <c r="E174" s="121"/>
      <c r="F174" s="121"/>
      <c r="G174" s="121"/>
      <c r="H174" s="122"/>
    </row>
    <row r="175" spans="1:8" s="32" customFormat="1" ht="12.75">
      <c r="A175" s="43"/>
      <c r="D175" s="121"/>
      <c r="E175" s="121"/>
      <c r="F175" s="121"/>
      <c r="G175" s="121"/>
      <c r="H175" s="122"/>
    </row>
    <row r="176" spans="1:8" s="32" customFormat="1" ht="12.75">
      <c r="A176" s="43"/>
      <c r="D176" s="121"/>
      <c r="E176" s="121"/>
      <c r="F176" s="121"/>
      <c r="G176" s="121"/>
      <c r="H176" s="122"/>
    </row>
    <row r="177" s="32" customFormat="1" ht="12.75">
      <c r="A177" s="43"/>
    </row>
    <row r="178" spans="1:8" s="32" customFormat="1" ht="12.75">
      <c r="A178" s="43"/>
      <c r="D178" s="123"/>
      <c r="E178" s="123"/>
      <c r="F178" s="123"/>
      <c r="G178" s="123"/>
      <c r="H178" s="124"/>
    </row>
    <row r="179" s="32" customFormat="1" ht="12.75">
      <c r="A179" s="43"/>
    </row>
    <row r="180" spans="1:8" s="32" customFormat="1" ht="12.75">
      <c r="A180" s="43"/>
      <c r="D180" s="121"/>
      <c r="E180" s="121"/>
      <c r="F180" s="121"/>
      <c r="G180" s="121"/>
      <c r="H180" s="122"/>
    </row>
    <row r="181" spans="1:8" s="126" customFormat="1" ht="12.75">
      <c r="A181" s="125"/>
      <c r="D181" s="127"/>
      <c r="E181" s="127"/>
      <c r="F181" s="127"/>
      <c r="G181" s="127"/>
      <c r="H181" s="128"/>
    </row>
    <row r="182" spans="1:8" s="32" customFormat="1" ht="12.75">
      <c r="A182" s="43"/>
      <c r="D182" s="121"/>
      <c r="E182" s="121"/>
      <c r="F182" s="121"/>
      <c r="G182" s="121"/>
      <c r="H182" s="121"/>
    </row>
    <row r="183" spans="1:8" s="32" customFormat="1" ht="12.75">
      <c r="A183" s="43"/>
      <c r="D183" s="121"/>
      <c r="E183" s="121"/>
      <c r="F183" s="121"/>
      <c r="G183" s="121"/>
      <c r="H183" s="122"/>
    </row>
    <row r="184" spans="1:8" s="32" customFormat="1" ht="12.75">
      <c r="A184" s="43"/>
      <c r="D184" s="121"/>
      <c r="E184" s="121"/>
      <c r="F184" s="121"/>
      <c r="G184" s="121"/>
      <c r="H184" s="122"/>
    </row>
    <row r="185" spans="1:8" s="32" customFormat="1" ht="12.75">
      <c r="A185" s="43"/>
      <c r="D185" s="121"/>
      <c r="E185" s="121"/>
      <c r="F185" s="121"/>
      <c r="G185" s="121"/>
      <c r="H185" s="122"/>
    </row>
    <row r="186" spans="1:8" s="32" customFormat="1" ht="12.75">
      <c r="A186" s="43"/>
      <c r="D186" s="121"/>
      <c r="E186" s="121"/>
      <c r="F186" s="121"/>
      <c r="G186" s="121"/>
      <c r="H186" s="122"/>
    </row>
    <row r="187" spans="1:8" s="32" customFormat="1" ht="12.75">
      <c r="A187" s="43"/>
      <c r="D187" s="123"/>
      <c r="E187" s="123"/>
      <c r="F187" s="123"/>
      <c r="G187" s="123"/>
      <c r="H187" s="124"/>
    </row>
    <row r="188" spans="1:8" s="32" customFormat="1" ht="12.75">
      <c r="A188" s="43"/>
      <c r="D188" s="121"/>
      <c r="E188" s="121"/>
      <c r="F188" s="121"/>
      <c r="G188" s="121"/>
      <c r="H188" s="122"/>
    </row>
    <row r="189" spans="1:8" s="32" customFormat="1" ht="12.75">
      <c r="A189" s="43"/>
      <c r="D189" s="121"/>
      <c r="E189" s="121"/>
      <c r="F189" s="121"/>
      <c r="G189" s="121"/>
      <c r="H189" s="122"/>
    </row>
    <row r="190" spans="1:8" s="32" customFormat="1" ht="12.75">
      <c r="A190" s="43"/>
      <c r="D190" s="121"/>
      <c r="E190" s="121"/>
      <c r="F190" s="121"/>
      <c r="G190" s="121"/>
      <c r="H190" s="122"/>
    </row>
    <row r="191" spans="1:8" s="32" customFormat="1" ht="12.75">
      <c r="A191" s="43"/>
      <c r="D191" s="121"/>
      <c r="E191" s="121"/>
      <c r="F191" s="121"/>
      <c r="G191" s="121"/>
      <c r="H191" s="121"/>
    </row>
    <row r="192" spans="1:8" s="32" customFormat="1" ht="12.75">
      <c r="A192" s="43"/>
      <c r="D192" s="121"/>
      <c r="E192" s="121"/>
      <c r="F192" s="121"/>
      <c r="G192" s="121"/>
      <c r="H192" s="122"/>
    </row>
    <row r="193" spans="1:8" s="32" customFormat="1" ht="12.75">
      <c r="A193" s="43"/>
      <c r="D193" s="121"/>
      <c r="E193" s="121"/>
      <c r="F193" s="121"/>
      <c r="G193" s="121"/>
      <c r="H193" s="122"/>
    </row>
    <row r="194" spans="1:8" s="32" customFormat="1" ht="12.75">
      <c r="A194" s="43"/>
      <c r="D194" s="121"/>
      <c r="E194" s="121"/>
      <c r="F194" s="121"/>
      <c r="G194" s="121"/>
      <c r="H194" s="122"/>
    </row>
    <row r="195" spans="1:8" s="32" customFormat="1" ht="12.75">
      <c r="A195" s="43"/>
      <c r="D195" s="121"/>
      <c r="E195" s="121"/>
      <c r="F195" s="121"/>
      <c r="G195" s="121"/>
      <c r="H195" s="122"/>
    </row>
    <row r="196" spans="1:8" s="32" customFormat="1" ht="12.75">
      <c r="A196" s="43"/>
      <c r="D196" s="121"/>
      <c r="E196" s="121"/>
      <c r="F196" s="121"/>
      <c r="G196" s="121"/>
      <c r="H196" s="122"/>
    </row>
    <row r="197" spans="1:8" s="32" customFormat="1" ht="12.75">
      <c r="A197" s="43"/>
      <c r="D197" s="121"/>
      <c r="E197" s="121"/>
      <c r="F197" s="121"/>
      <c r="G197" s="121"/>
      <c r="H197" s="122"/>
    </row>
    <row r="198" spans="1:8" s="32" customFormat="1" ht="12.75">
      <c r="A198" s="43"/>
      <c r="D198" s="121"/>
      <c r="E198" s="121"/>
      <c r="F198" s="121"/>
      <c r="G198" s="121"/>
      <c r="H198" s="122"/>
    </row>
    <row r="199" spans="1:8" s="32" customFormat="1" ht="12.75">
      <c r="A199" s="43"/>
      <c r="D199" s="121"/>
      <c r="E199" s="121"/>
      <c r="F199" s="121"/>
      <c r="G199" s="121"/>
      <c r="H199" s="122"/>
    </row>
    <row r="200" spans="1:8" s="32" customFormat="1" ht="12.75">
      <c r="A200" s="43"/>
      <c r="D200" s="121"/>
      <c r="E200" s="121"/>
      <c r="F200" s="121"/>
      <c r="G200" s="121"/>
      <c r="H200" s="121"/>
    </row>
    <row r="201" spans="1:8" s="32" customFormat="1" ht="12.75">
      <c r="A201" s="43"/>
      <c r="D201" s="121"/>
      <c r="E201" s="121"/>
      <c r="F201" s="121"/>
      <c r="G201" s="121"/>
      <c r="H201" s="122"/>
    </row>
    <row r="202" spans="1:8" s="32" customFormat="1" ht="12.75">
      <c r="A202" s="43"/>
      <c r="D202" s="121"/>
      <c r="E202" s="121"/>
      <c r="F202" s="121"/>
      <c r="G202" s="121"/>
      <c r="H202" s="122"/>
    </row>
    <row r="203" spans="1:8" s="32" customFormat="1" ht="12.75">
      <c r="A203" s="43"/>
      <c r="D203" s="121"/>
      <c r="E203" s="121"/>
      <c r="F203" s="121"/>
      <c r="G203" s="121"/>
      <c r="H203" s="122"/>
    </row>
    <row r="204" spans="1:8" s="32" customFormat="1" ht="12.75">
      <c r="A204" s="43"/>
      <c r="D204" s="121"/>
      <c r="E204" s="121"/>
      <c r="F204" s="121"/>
      <c r="G204" s="121"/>
      <c r="H204" s="122"/>
    </row>
    <row r="205" spans="1:8" s="32" customFormat="1" ht="12.75">
      <c r="A205" s="43"/>
      <c r="D205" s="123"/>
      <c r="E205" s="123"/>
      <c r="F205" s="123"/>
      <c r="G205" s="123"/>
      <c r="H205" s="124"/>
    </row>
    <row r="206" s="32" customFormat="1" ht="12.75">
      <c r="A206" s="43"/>
    </row>
    <row r="207" s="32" customFormat="1" ht="12.75">
      <c r="A207" s="43"/>
    </row>
    <row r="208" spans="1:8" s="32" customFormat="1" ht="12.75">
      <c r="A208" s="43"/>
      <c r="D208" s="121"/>
      <c r="E208" s="121"/>
      <c r="F208" s="121"/>
      <c r="G208" s="121"/>
      <c r="H208" s="122"/>
    </row>
    <row r="209" spans="1:9" s="32" customFormat="1" ht="12.75">
      <c r="A209" s="43"/>
      <c r="E209" s="121"/>
      <c r="F209" s="121"/>
      <c r="G209" s="121"/>
      <c r="H209" s="121"/>
      <c r="I209" s="121"/>
    </row>
    <row r="210" spans="1:9" s="32" customFormat="1" ht="12.75">
      <c r="A210" s="43"/>
      <c r="E210" s="121"/>
      <c r="F210" s="121"/>
      <c r="G210" s="121"/>
      <c r="H210" s="121"/>
      <c r="I210" s="122"/>
    </row>
    <row r="211" spans="1:9" s="32" customFormat="1" ht="12.75">
      <c r="A211" s="43"/>
      <c r="E211" s="121"/>
      <c r="F211" s="121"/>
      <c r="G211" s="121"/>
      <c r="H211" s="121"/>
      <c r="I211" s="122"/>
    </row>
    <row r="212" spans="1:9" s="32" customFormat="1" ht="12.75">
      <c r="A212" s="43"/>
      <c r="E212" s="121"/>
      <c r="F212" s="121"/>
      <c r="G212" s="121"/>
      <c r="H212" s="121"/>
      <c r="I212" s="122"/>
    </row>
    <row r="213" spans="1:9" s="32" customFormat="1" ht="12.75">
      <c r="A213" s="43"/>
      <c r="E213" s="121"/>
      <c r="F213" s="121"/>
      <c r="G213" s="121"/>
      <c r="H213" s="121"/>
      <c r="I213" s="122"/>
    </row>
    <row r="214" spans="1:9" s="32" customFormat="1" ht="12.75">
      <c r="A214" s="43"/>
      <c r="E214" s="121"/>
      <c r="F214" s="121"/>
      <c r="G214" s="121"/>
      <c r="H214" s="121"/>
      <c r="I214" s="122"/>
    </row>
    <row r="215" spans="1:9" s="32" customFormat="1" ht="12.75">
      <c r="A215" s="43"/>
      <c r="E215" s="121"/>
      <c r="F215" s="121"/>
      <c r="G215" s="121"/>
      <c r="H215" s="121"/>
      <c r="I215" s="122"/>
    </row>
    <row r="216" spans="1:9" s="32" customFormat="1" ht="12.75">
      <c r="A216" s="43"/>
      <c r="E216" s="121"/>
      <c r="F216" s="121"/>
      <c r="G216" s="121"/>
      <c r="H216" s="121"/>
      <c r="I216" s="122"/>
    </row>
    <row r="217" spans="1:9" s="32" customFormat="1" ht="12.75">
      <c r="A217" s="43"/>
      <c r="E217" s="121"/>
      <c r="F217" s="121"/>
      <c r="G217" s="121"/>
      <c r="H217" s="121"/>
      <c r="I217" s="122"/>
    </row>
    <row r="218" spans="1:9" s="32" customFormat="1" ht="12.75">
      <c r="A218" s="43"/>
      <c r="E218" s="121"/>
      <c r="F218" s="121"/>
      <c r="G218" s="121"/>
      <c r="H218" s="121"/>
      <c r="I218" s="122"/>
    </row>
    <row r="219" spans="1:9" s="32" customFormat="1" ht="12.75">
      <c r="A219" s="43"/>
      <c r="E219" s="121"/>
      <c r="F219" s="121"/>
      <c r="G219" s="121"/>
      <c r="H219" s="121"/>
      <c r="I219" s="122"/>
    </row>
    <row r="220" spans="1:9" s="32" customFormat="1" ht="12.75">
      <c r="A220" s="43"/>
      <c r="E220" s="121"/>
      <c r="F220" s="121"/>
      <c r="G220" s="121"/>
      <c r="H220" s="121"/>
      <c r="I220" s="122"/>
    </row>
    <row r="221" spans="1:9" s="32" customFormat="1" ht="12.75">
      <c r="A221" s="43"/>
      <c r="E221" s="121"/>
      <c r="F221" s="121"/>
      <c r="G221" s="121"/>
      <c r="H221" s="121"/>
      <c r="I221" s="122"/>
    </row>
    <row r="222" spans="1:9" s="32" customFormat="1" ht="12.75">
      <c r="A222" s="43"/>
      <c r="E222" s="121"/>
      <c r="F222" s="121"/>
      <c r="G222" s="121"/>
      <c r="H222" s="121"/>
      <c r="I222" s="122"/>
    </row>
    <row r="223" spans="1:9" s="32" customFormat="1" ht="12.75">
      <c r="A223" s="43"/>
      <c r="E223" s="121"/>
      <c r="F223" s="121"/>
      <c r="G223" s="121"/>
      <c r="H223" s="121"/>
      <c r="I223" s="122"/>
    </row>
    <row r="224" spans="1:9" s="32" customFormat="1" ht="12.75">
      <c r="A224" s="43"/>
      <c r="E224" s="121"/>
      <c r="F224" s="121"/>
      <c r="G224" s="121"/>
      <c r="H224" s="121"/>
      <c r="I224" s="122"/>
    </row>
    <row r="225" spans="1:9" s="32" customFormat="1" ht="12.75">
      <c r="A225" s="43"/>
      <c r="E225" s="121"/>
      <c r="F225" s="121"/>
      <c r="G225" s="121"/>
      <c r="H225" s="121"/>
      <c r="I225" s="122"/>
    </row>
    <row r="226" spans="1:9" s="32" customFormat="1" ht="12.75">
      <c r="A226" s="43"/>
      <c r="E226" s="121"/>
      <c r="F226" s="121"/>
      <c r="G226" s="121"/>
      <c r="H226" s="121"/>
      <c r="I226" s="122"/>
    </row>
    <row r="227" spans="1:9" s="32" customFormat="1" ht="12.75">
      <c r="A227" s="43"/>
      <c r="E227" s="121"/>
      <c r="F227" s="121"/>
      <c r="G227" s="121"/>
      <c r="H227" s="121"/>
      <c r="I227" s="122"/>
    </row>
    <row r="228" spans="1:9" s="32" customFormat="1" ht="12.75">
      <c r="A228" s="43"/>
      <c r="E228" s="121"/>
      <c r="F228" s="121"/>
      <c r="G228" s="121"/>
      <c r="H228" s="121"/>
      <c r="I228" s="122"/>
    </row>
    <row r="229" spans="1:9" s="32" customFormat="1" ht="12.75">
      <c r="A229" s="43"/>
      <c r="E229" s="121"/>
      <c r="F229" s="121"/>
      <c r="G229" s="121"/>
      <c r="H229" s="121"/>
      <c r="I229" s="122"/>
    </row>
    <row r="230" spans="1:9" s="32" customFormat="1" ht="12.75">
      <c r="A230" s="43"/>
      <c r="E230" s="121"/>
      <c r="F230" s="121"/>
      <c r="G230" s="121"/>
      <c r="H230" s="121"/>
      <c r="I230" s="122"/>
    </row>
    <row r="231" spans="1:9" s="32" customFormat="1" ht="12.75">
      <c r="A231" s="43"/>
      <c r="E231" s="121"/>
      <c r="F231" s="121"/>
      <c r="G231" s="121"/>
      <c r="H231" s="121"/>
      <c r="I231" s="122"/>
    </row>
    <row r="232" spans="1:9" s="32" customFormat="1" ht="12.75">
      <c r="A232" s="43"/>
      <c r="E232" s="121"/>
      <c r="F232" s="121"/>
      <c r="G232" s="121"/>
      <c r="H232" s="121"/>
      <c r="I232" s="122"/>
    </row>
    <row r="233" spans="1:9" s="32" customFormat="1" ht="12.75">
      <c r="A233" s="43"/>
      <c r="E233" s="121"/>
      <c r="F233" s="121"/>
      <c r="G233" s="121"/>
      <c r="H233" s="121"/>
      <c r="I233" s="122"/>
    </row>
    <row r="234" spans="1:9" s="32" customFormat="1" ht="12.75">
      <c r="A234" s="43"/>
      <c r="E234" s="121"/>
      <c r="F234" s="121"/>
      <c r="G234" s="121"/>
      <c r="H234" s="121"/>
      <c r="I234" s="122"/>
    </row>
    <row r="235" spans="1:9" s="32" customFormat="1" ht="12.75">
      <c r="A235" s="43"/>
      <c r="E235" s="121"/>
      <c r="F235" s="121"/>
      <c r="G235" s="121"/>
      <c r="H235" s="121"/>
      <c r="I235" s="122"/>
    </row>
    <row r="236" spans="1:8" s="32" customFormat="1" ht="12.75">
      <c r="A236" s="43"/>
      <c r="D236" s="121"/>
      <c r="E236" s="121"/>
      <c r="F236" s="121"/>
      <c r="G236" s="121"/>
      <c r="H236" s="122"/>
    </row>
    <row r="237" spans="1:8" s="32" customFormat="1" ht="12.75">
      <c r="A237" s="43"/>
      <c r="D237" s="121"/>
      <c r="E237" s="121"/>
      <c r="F237" s="121"/>
      <c r="G237" s="121"/>
      <c r="H237" s="122"/>
    </row>
    <row r="238" spans="1:8" s="32" customFormat="1" ht="12.75">
      <c r="A238" s="43"/>
      <c r="D238" s="121"/>
      <c r="E238" s="121"/>
      <c r="F238" s="121"/>
      <c r="G238" s="121"/>
      <c r="H238" s="122"/>
    </row>
    <row r="239" spans="1:8" s="32" customFormat="1" ht="12.75">
      <c r="A239" s="43"/>
      <c r="D239" s="121"/>
      <c r="E239" s="121"/>
      <c r="F239" s="121"/>
      <c r="G239" s="121"/>
      <c r="H239" s="122"/>
    </row>
    <row r="240" spans="1:8" s="32" customFormat="1" ht="12.75">
      <c r="A240" s="43"/>
      <c r="D240" s="121"/>
      <c r="E240" s="121"/>
      <c r="F240" s="121"/>
      <c r="G240" s="121"/>
      <c r="H240" s="122"/>
    </row>
    <row r="241" spans="1:8" s="32" customFormat="1" ht="12.75">
      <c r="A241" s="43"/>
      <c r="D241" s="121"/>
      <c r="E241" s="121"/>
      <c r="F241" s="121"/>
      <c r="G241" s="121"/>
      <c r="H241" s="122"/>
    </row>
    <row r="242" spans="1:8" s="32" customFormat="1" ht="12.75">
      <c r="A242" s="43"/>
      <c r="D242" s="121"/>
      <c r="E242" s="121"/>
      <c r="F242" s="121"/>
      <c r="G242" s="121"/>
      <c r="H242" s="122"/>
    </row>
    <row r="243" spans="1:8" s="32" customFormat="1" ht="12.75">
      <c r="A243" s="43"/>
      <c r="D243" s="121"/>
      <c r="E243" s="121"/>
      <c r="F243" s="121"/>
      <c r="G243" s="121"/>
      <c r="H243" s="122"/>
    </row>
    <row r="244" spans="1:8" s="32" customFormat="1" ht="12.75">
      <c r="A244" s="43"/>
      <c r="D244" s="121"/>
      <c r="E244" s="121"/>
      <c r="F244" s="121"/>
      <c r="G244" s="121"/>
      <c r="H244" s="122"/>
    </row>
    <row r="245" spans="1:8" s="32" customFormat="1" ht="12.75">
      <c r="A245" s="43"/>
      <c r="D245" s="121"/>
      <c r="E245" s="121"/>
      <c r="F245" s="121"/>
      <c r="G245" s="121"/>
      <c r="H245" s="122"/>
    </row>
    <row r="246" spans="1:8" s="32" customFormat="1" ht="12.75">
      <c r="A246" s="43"/>
      <c r="D246" s="121"/>
      <c r="E246" s="121"/>
      <c r="F246" s="121"/>
      <c r="G246" s="121"/>
      <c r="H246" s="122"/>
    </row>
    <row r="247" spans="1:8" s="32" customFormat="1" ht="12.75">
      <c r="A247" s="43"/>
      <c r="D247" s="121"/>
      <c r="E247" s="121"/>
      <c r="F247" s="121"/>
      <c r="G247" s="121"/>
      <c r="H247" s="122"/>
    </row>
    <row r="248" spans="1:8" s="32" customFormat="1" ht="12.75">
      <c r="A248" s="43"/>
      <c r="D248" s="121"/>
      <c r="E248" s="121"/>
      <c r="F248" s="121"/>
      <c r="G248" s="121"/>
      <c r="H248" s="122"/>
    </row>
    <row r="249" spans="1:8" s="32" customFormat="1" ht="12.75">
      <c r="A249" s="43"/>
      <c r="D249" s="121"/>
      <c r="E249" s="121"/>
      <c r="F249" s="121"/>
      <c r="G249" s="121"/>
      <c r="H249" s="122"/>
    </row>
    <row r="250" spans="1:8" s="32" customFormat="1" ht="12.75">
      <c r="A250" s="43"/>
      <c r="D250" s="121"/>
      <c r="E250" s="121"/>
      <c r="F250" s="121"/>
      <c r="G250" s="121"/>
      <c r="H250" s="122"/>
    </row>
    <row r="251" spans="1:8" s="32" customFormat="1" ht="12.75">
      <c r="A251" s="43"/>
      <c r="D251" s="121"/>
      <c r="E251" s="121"/>
      <c r="F251" s="121"/>
      <c r="G251" s="121"/>
      <c r="H251" s="122"/>
    </row>
    <row r="252" spans="1:8" s="32" customFormat="1" ht="12.75">
      <c r="A252" s="43"/>
      <c r="D252" s="121"/>
      <c r="E252" s="121"/>
      <c r="F252" s="121"/>
      <c r="G252" s="121"/>
      <c r="H252" s="122"/>
    </row>
    <row r="253" spans="1:8" s="32" customFormat="1" ht="12.75">
      <c r="A253" s="43"/>
      <c r="D253" s="121"/>
      <c r="E253" s="121"/>
      <c r="F253" s="121"/>
      <c r="G253" s="121"/>
      <c r="H253" s="122"/>
    </row>
    <row r="254" spans="1:8" s="32" customFormat="1" ht="12.75">
      <c r="A254" s="43"/>
      <c r="D254" s="121"/>
      <c r="E254" s="121"/>
      <c r="F254" s="121"/>
      <c r="G254" s="121"/>
      <c r="H254" s="122"/>
    </row>
    <row r="255" spans="1:8" s="32" customFormat="1" ht="12.75">
      <c r="A255" s="43"/>
      <c r="D255" s="121"/>
      <c r="E255" s="121"/>
      <c r="F255" s="121"/>
      <c r="G255" s="121"/>
      <c r="H255" s="122"/>
    </row>
    <row r="256" spans="1:8" s="32" customFormat="1" ht="12.75">
      <c r="A256" s="43"/>
      <c r="D256" s="121"/>
      <c r="E256" s="121"/>
      <c r="F256" s="121"/>
      <c r="G256" s="121"/>
      <c r="H256" s="122"/>
    </row>
    <row r="257" spans="1:8" s="32" customFormat="1" ht="12.75">
      <c r="A257" s="43"/>
      <c r="D257" s="121"/>
      <c r="E257" s="121"/>
      <c r="F257" s="121"/>
      <c r="G257" s="121"/>
      <c r="H257" s="122"/>
    </row>
    <row r="258" spans="1:8" s="32" customFormat="1" ht="12.75">
      <c r="A258" s="43"/>
      <c r="D258" s="121"/>
      <c r="E258" s="121"/>
      <c r="F258" s="121"/>
      <c r="G258" s="121"/>
      <c r="H258" s="122"/>
    </row>
    <row r="259" spans="1:8" s="32" customFormat="1" ht="12.75">
      <c r="A259" s="43"/>
      <c r="D259" s="121"/>
      <c r="E259" s="121"/>
      <c r="F259" s="121"/>
      <c r="G259" s="121"/>
      <c r="H259" s="122"/>
    </row>
    <row r="260" spans="1:8" s="32" customFormat="1" ht="12.75">
      <c r="A260" s="43"/>
      <c r="D260" s="121"/>
      <c r="E260" s="121"/>
      <c r="F260" s="121"/>
      <c r="G260" s="121"/>
      <c r="H260" s="122"/>
    </row>
    <row r="261" spans="1:8" s="32" customFormat="1" ht="12.75">
      <c r="A261" s="43"/>
      <c r="D261" s="121"/>
      <c r="E261" s="121"/>
      <c r="F261" s="121"/>
      <c r="G261" s="121"/>
      <c r="H261" s="122"/>
    </row>
    <row r="262" spans="1:8" s="32" customFormat="1" ht="12.75">
      <c r="A262" s="43"/>
      <c r="D262" s="121"/>
      <c r="E262" s="121"/>
      <c r="F262" s="121"/>
      <c r="G262" s="121"/>
      <c r="H262" s="122"/>
    </row>
    <row r="263" spans="1:8" s="32" customFormat="1" ht="12.75">
      <c r="A263" s="43"/>
      <c r="D263" s="121"/>
      <c r="E263" s="121"/>
      <c r="F263" s="121"/>
      <c r="G263" s="121"/>
      <c r="H263" s="122"/>
    </row>
    <row r="264" spans="1:8" s="32" customFormat="1" ht="12.75">
      <c r="A264" s="43"/>
      <c r="D264" s="121"/>
      <c r="E264" s="121"/>
      <c r="F264" s="121"/>
      <c r="G264" s="121"/>
      <c r="H264" s="122"/>
    </row>
    <row r="265" spans="1:8" s="32" customFormat="1" ht="12.75">
      <c r="A265" s="43"/>
      <c r="D265" s="121"/>
      <c r="E265" s="121"/>
      <c r="F265" s="121"/>
      <c r="G265" s="121"/>
      <c r="H265" s="122"/>
    </row>
    <row r="266" spans="1:8" s="32" customFormat="1" ht="12.75">
      <c r="A266" s="43"/>
      <c r="D266" s="121"/>
      <c r="E266" s="121"/>
      <c r="F266" s="121"/>
      <c r="G266" s="121"/>
      <c r="H266" s="122"/>
    </row>
    <row r="267" spans="1:8" s="32" customFormat="1" ht="12.75">
      <c r="A267" s="43"/>
      <c r="D267" s="121"/>
      <c r="E267" s="121"/>
      <c r="F267" s="121"/>
      <c r="G267" s="121"/>
      <c r="H267" s="122"/>
    </row>
    <row r="268" spans="1:8" s="32" customFormat="1" ht="12.75">
      <c r="A268" s="43"/>
      <c r="D268" s="121"/>
      <c r="E268" s="121"/>
      <c r="F268" s="121"/>
      <c r="G268" s="121"/>
      <c r="H268" s="122"/>
    </row>
    <row r="269" spans="1:8" s="32" customFormat="1" ht="12.75">
      <c r="A269" s="43"/>
      <c r="D269" s="121"/>
      <c r="E269" s="121"/>
      <c r="F269" s="121"/>
      <c r="G269" s="121"/>
      <c r="H269" s="122"/>
    </row>
    <row r="270" spans="1:8" s="32" customFormat="1" ht="12.75">
      <c r="A270" s="43"/>
      <c r="D270" s="121"/>
      <c r="E270" s="121"/>
      <c r="F270" s="121"/>
      <c r="G270" s="121"/>
      <c r="H270" s="122"/>
    </row>
    <row r="271" spans="1:8" s="32" customFormat="1" ht="12.75">
      <c r="A271" s="43"/>
      <c r="D271" s="121"/>
      <c r="E271" s="121"/>
      <c r="F271" s="121"/>
      <c r="G271" s="121"/>
      <c r="H271" s="122"/>
    </row>
    <row r="272" spans="1:8" s="32" customFormat="1" ht="12.75">
      <c r="A272" s="43"/>
      <c r="D272" s="121"/>
      <c r="E272" s="121"/>
      <c r="F272" s="121"/>
      <c r="G272" s="121"/>
      <c r="H272" s="122"/>
    </row>
    <row r="273" spans="1:8" s="32" customFormat="1" ht="12.75">
      <c r="A273" s="43"/>
      <c r="D273" s="121"/>
      <c r="E273" s="121"/>
      <c r="F273" s="121"/>
      <c r="G273" s="121"/>
      <c r="H273" s="122"/>
    </row>
    <row r="274" spans="1:8" s="32" customFormat="1" ht="12.75">
      <c r="A274" s="43"/>
      <c r="D274" s="121"/>
      <c r="E274" s="121"/>
      <c r="F274" s="121"/>
      <c r="G274" s="121"/>
      <c r="H274" s="122"/>
    </row>
    <row r="275" spans="1:8" s="32" customFormat="1" ht="12.75">
      <c r="A275" s="43"/>
      <c r="D275" s="121"/>
      <c r="E275" s="121"/>
      <c r="F275" s="121"/>
      <c r="G275" s="121"/>
      <c r="H275" s="122"/>
    </row>
    <row r="276" spans="1:8" s="32" customFormat="1" ht="12.75">
      <c r="A276" s="43"/>
      <c r="D276" s="121"/>
      <c r="E276" s="121"/>
      <c r="F276" s="121"/>
      <c r="G276" s="121"/>
      <c r="H276" s="122"/>
    </row>
    <row r="277" spans="1:8" s="32" customFormat="1" ht="12.75">
      <c r="A277" s="43"/>
      <c r="D277" s="121"/>
      <c r="E277" s="121"/>
      <c r="F277" s="121"/>
      <c r="G277" s="121"/>
      <c r="H277" s="122"/>
    </row>
    <row r="278" spans="1:8" s="32" customFormat="1" ht="12.75">
      <c r="A278" s="43"/>
      <c r="D278" s="121"/>
      <c r="E278" s="121"/>
      <c r="F278" s="121"/>
      <c r="G278" s="121"/>
      <c r="H278" s="122"/>
    </row>
    <row r="279" spans="1:8" s="32" customFormat="1" ht="12.75">
      <c r="A279" s="43"/>
      <c r="D279" s="121"/>
      <c r="E279" s="121"/>
      <c r="F279" s="121"/>
      <c r="G279" s="121"/>
      <c r="H279" s="122"/>
    </row>
    <row r="280" spans="1:8" s="32" customFormat="1" ht="12.75">
      <c r="A280" s="43"/>
      <c r="D280" s="121"/>
      <c r="E280" s="121"/>
      <c r="F280" s="121"/>
      <c r="G280" s="121"/>
      <c r="H280" s="122"/>
    </row>
    <row r="281" spans="1:8" s="32" customFormat="1" ht="12.75">
      <c r="A281" s="43"/>
      <c r="D281" s="121"/>
      <c r="E281" s="121"/>
      <c r="F281" s="121"/>
      <c r="G281" s="121"/>
      <c r="H281" s="122"/>
    </row>
    <row r="282" spans="1:8" s="32" customFormat="1" ht="12.75">
      <c r="A282" s="43"/>
      <c r="D282" s="121"/>
      <c r="E282" s="121"/>
      <c r="F282" s="121"/>
      <c r="G282" s="121"/>
      <c r="H282" s="122"/>
    </row>
    <row r="283" spans="1:8" s="32" customFormat="1" ht="12.75">
      <c r="A283" s="43"/>
      <c r="D283" s="121"/>
      <c r="E283" s="121"/>
      <c r="F283" s="121"/>
      <c r="G283" s="121"/>
      <c r="H283" s="122"/>
    </row>
    <row r="284" spans="1:8" s="32" customFormat="1" ht="12.75">
      <c r="A284" s="43"/>
      <c r="D284" s="121"/>
      <c r="E284" s="121"/>
      <c r="F284" s="121"/>
      <c r="G284" s="121"/>
      <c r="H284" s="122"/>
    </row>
    <row r="285" spans="1:8" s="32" customFormat="1" ht="12.75">
      <c r="A285" s="43"/>
      <c r="D285" s="121"/>
      <c r="E285" s="121"/>
      <c r="F285" s="121"/>
      <c r="G285" s="121"/>
      <c r="H285" s="122"/>
    </row>
    <row r="286" spans="1:8" s="32" customFormat="1" ht="12.75">
      <c r="A286" s="43"/>
      <c r="D286" s="121"/>
      <c r="E286" s="121"/>
      <c r="F286" s="121"/>
      <c r="G286" s="121"/>
      <c r="H286" s="122"/>
    </row>
    <row r="287" spans="1:8" s="32" customFormat="1" ht="12.75">
      <c r="A287" s="43"/>
      <c r="D287" s="121"/>
      <c r="E287" s="121"/>
      <c r="F287" s="121"/>
      <c r="G287" s="121"/>
      <c r="H287" s="122"/>
    </row>
    <row r="288" spans="1:8" s="32" customFormat="1" ht="12.75">
      <c r="A288" s="43"/>
      <c r="D288" s="121"/>
      <c r="E288" s="121"/>
      <c r="F288" s="121"/>
      <c r="G288" s="121"/>
      <c r="H288" s="122"/>
    </row>
    <row r="289" spans="1:8" s="32" customFormat="1" ht="12.75">
      <c r="A289" s="43"/>
      <c r="D289" s="121"/>
      <c r="E289" s="121"/>
      <c r="F289" s="121"/>
      <c r="G289" s="121"/>
      <c r="H289" s="122"/>
    </row>
    <row r="290" spans="1:8" s="32" customFormat="1" ht="12.75">
      <c r="A290" s="43"/>
      <c r="D290" s="121"/>
      <c r="E290" s="121"/>
      <c r="F290" s="121"/>
      <c r="G290" s="121"/>
      <c r="H290" s="122"/>
    </row>
    <row r="291" spans="1:8" s="32" customFormat="1" ht="12.75">
      <c r="A291" s="43"/>
      <c r="D291" s="121"/>
      <c r="E291" s="121"/>
      <c r="F291" s="121"/>
      <c r="G291" s="121"/>
      <c r="H291" s="122"/>
    </row>
    <row r="292" spans="1:8" s="32" customFormat="1" ht="12.75">
      <c r="A292" s="43"/>
      <c r="D292" s="121"/>
      <c r="E292" s="121"/>
      <c r="F292" s="121"/>
      <c r="G292" s="121"/>
      <c r="H292" s="122"/>
    </row>
    <row r="293" spans="1:8" s="32" customFormat="1" ht="12.75">
      <c r="A293" s="43"/>
      <c r="D293" s="121"/>
      <c r="E293" s="121"/>
      <c r="F293" s="121"/>
      <c r="G293" s="121"/>
      <c r="H293" s="122"/>
    </row>
    <row r="294" spans="1:8" s="32" customFormat="1" ht="12.75">
      <c r="A294" s="43"/>
      <c r="D294" s="121"/>
      <c r="E294" s="121"/>
      <c r="F294" s="121"/>
      <c r="G294" s="121"/>
      <c r="H294" s="122"/>
    </row>
    <row r="295" spans="1:8" s="32" customFormat="1" ht="12.75">
      <c r="A295" s="43"/>
      <c r="D295" s="121"/>
      <c r="E295" s="121"/>
      <c r="F295" s="121"/>
      <c r="G295" s="121"/>
      <c r="H295" s="122"/>
    </row>
    <row r="296" spans="1:8" s="32" customFormat="1" ht="12.75">
      <c r="A296" s="43"/>
      <c r="D296" s="121"/>
      <c r="E296" s="121"/>
      <c r="F296" s="121"/>
      <c r="G296" s="121"/>
      <c r="H296" s="122"/>
    </row>
    <row r="297" spans="1:8" s="32" customFormat="1" ht="12.75">
      <c r="A297" s="43"/>
      <c r="D297" s="121"/>
      <c r="E297" s="121"/>
      <c r="F297" s="121"/>
      <c r="G297" s="121"/>
      <c r="H297" s="122"/>
    </row>
    <row r="298" spans="1:8" s="32" customFormat="1" ht="12.75">
      <c r="A298" s="43"/>
      <c r="D298" s="121"/>
      <c r="E298" s="121"/>
      <c r="F298" s="121"/>
      <c r="G298" s="121"/>
      <c r="H298" s="122"/>
    </row>
    <row r="299" spans="1:8" s="32" customFormat="1" ht="12.75">
      <c r="A299" s="43"/>
      <c r="D299" s="121"/>
      <c r="E299" s="121"/>
      <c r="F299" s="121"/>
      <c r="G299" s="121"/>
      <c r="H299" s="122"/>
    </row>
    <row r="300" spans="1:8" s="32" customFormat="1" ht="12.75">
      <c r="A300" s="43"/>
      <c r="D300" s="121"/>
      <c r="E300" s="121"/>
      <c r="F300" s="121"/>
      <c r="G300" s="121"/>
      <c r="H300" s="122"/>
    </row>
    <row r="301" spans="1:8" s="32" customFormat="1" ht="12.75">
      <c r="A301" s="43"/>
      <c r="D301" s="121"/>
      <c r="E301" s="121"/>
      <c r="F301" s="121"/>
      <c r="G301" s="121"/>
      <c r="H301" s="122"/>
    </row>
    <row r="302" spans="1:8" s="32" customFormat="1" ht="12.75">
      <c r="A302" s="43"/>
      <c r="D302" s="121"/>
      <c r="E302" s="121"/>
      <c r="F302" s="121"/>
      <c r="G302" s="121"/>
      <c r="H302" s="122"/>
    </row>
    <row r="303" spans="1:8" s="32" customFormat="1" ht="12.75">
      <c r="A303" s="43"/>
      <c r="D303" s="121"/>
      <c r="E303" s="121"/>
      <c r="F303" s="121"/>
      <c r="G303" s="121"/>
      <c r="H303" s="122"/>
    </row>
    <row r="304" spans="1:8" s="32" customFormat="1" ht="12.75">
      <c r="A304" s="43"/>
      <c r="D304" s="121"/>
      <c r="E304" s="121"/>
      <c r="F304" s="121"/>
      <c r="G304" s="121"/>
      <c r="H304" s="122"/>
    </row>
    <row r="305" spans="1:8" s="32" customFormat="1" ht="12.75">
      <c r="A305" s="43"/>
      <c r="D305" s="121"/>
      <c r="E305" s="121"/>
      <c r="F305" s="121"/>
      <c r="G305" s="121"/>
      <c r="H305" s="122"/>
    </row>
    <row r="306" spans="1:8" s="32" customFormat="1" ht="12.75">
      <c r="A306" s="43"/>
      <c r="D306" s="121"/>
      <c r="E306" s="121"/>
      <c r="F306" s="121"/>
      <c r="G306" s="121"/>
      <c r="H306" s="122"/>
    </row>
    <row r="307" spans="1:8" s="32" customFormat="1" ht="12.75">
      <c r="A307" s="43"/>
      <c r="D307" s="121"/>
      <c r="E307" s="121"/>
      <c r="F307" s="121"/>
      <c r="G307" s="121"/>
      <c r="H307" s="122"/>
    </row>
    <row r="308" spans="1:8" s="32" customFormat="1" ht="12.75">
      <c r="A308" s="43"/>
      <c r="D308" s="121"/>
      <c r="E308" s="121"/>
      <c r="F308" s="121"/>
      <c r="G308" s="121"/>
      <c r="H308" s="122"/>
    </row>
    <row r="309" spans="1:8" s="32" customFormat="1" ht="12.75">
      <c r="A309" s="43"/>
      <c r="D309" s="121"/>
      <c r="E309" s="121"/>
      <c r="F309" s="121"/>
      <c r="G309" s="121"/>
      <c r="H309" s="122"/>
    </row>
    <row r="310" spans="1:8" s="32" customFormat="1" ht="12.75">
      <c r="A310" s="43"/>
      <c r="D310" s="121"/>
      <c r="E310" s="121"/>
      <c r="F310" s="121"/>
      <c r="G310" s="121"/>
      <c r="H310" s="122"/>
    </row>
    <row r="311" spans="1:8" s="32" customFormat="1" ht="12.75">
      <c r="A311" s="43"/>
      <c r="D311" s="121"/>
      <c r="E311" s="121"/>
      <c r="F311" s="121"/>
      <c r="G311" s="121"/>
      <c r="H311" s="122"/>
    </row>
    <row r="312" spans="1:8" s="32" customFormat="1" ht="12.75">
      <c r="A312" s="43"/>
      <c r="D312" s="121"/>
      <c r="E312" s="121"/>
      <c r="F312" s="121"/>
      <c r="G312" s="121"/>
      <c r="H312" s="122"/>
    </row>
    <row r="313" spans="1:8" s="32" customFormat="1" ht="12.75">
      <c r="A313" s="43"/>
      <c r="D313" s="121"/>
      <c r="E313" s="121"/>
      <c r="F313" s="121"/>
      <c r="G313" s="121"/>
      <c r="H313" s="122"/>
    </row>
    <row r="314" spans="1:8" s="32" customFormat="1" ht="12.75">
      <c r="A314" s="43"/>
      <c r="D314" s="121"/>
      <c r="E314" s="121"/>
      <c r="F314" s="121"/>
      <c r="G314" s="121"/>
      <c r="H314" s="122"/>
    </row>
    <row r="315" spans="1:8" s="32" customFormat="1" ht="12.75">
      <c r="A315" s="43"/>
      <c r="D315" s="121"/>
      <c r="E315" s="121"/>
      <c r="F315" s="121"/>
      <c r="G315" s="121"/>
      <c r="H315" s="122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1">
      <selection activeCell="C7" sqref="C7"/>
    </sheetView>
  </sheetViews>
  <sheetFormatPr defaultColWidth="9.00390625" defaultRowHeight="12.75"/>
  <cols>
    <col min="1" max="2" width="9.125" style="33" customWidth="1"/>
    <col min="3" max="3" width="29.25390625" style="115" customWidth="1"/>
    <col min="4" max="4" width="8.25390625" style="114" customWidth="1"/>
    <col min="5" max="5" width="33.375" style="115" customWidth="1"/>
    <col min="6" max="6" width="9.125" style="114" customWidth="1"/>
    <col min="7" max="7" width="9.125" style="33" customWidth="1"/>
  </cols>
  <sheetData>
    <row r="1" spans="1:7" s="45" customFormat="1" ht="13.5" thickBot="1">
      <c r="A1" s="90" t="s">
        <v>63</v>
      </c>
      <c r="B1" s="90" t="s">
        <v>26</v>
      </c>
      <c r="C1" s="118" t="s">
        <v>25</v>
      </c>
      <c r="D1" s="93" t="s">
        <v>23</v>
      </c>
      <c r="E1" s="118" t="s">
        <v>24</v>
      </c>
      <c r="F1" s="93" t="s">
        <v>28</v>
      </c>
      <c r="G1" s="93" t="s">
        <v>27</v>
      </c>
    </row>
    <row r="2" spans="1:7" ht="12.75">
      <c r="A2" s="33">
        <v>1</v>
      </c>
      <c r="B2" s="97"/>
      <c r="C2" s="104" t="s">
        <v>106</v>
      </c>
      <c r="D2" s="105">
        <v>1995</v>
      </c>
      <c r="E2" s="104" t="s">
        <v>107</v>
      </c>
      <c r="F2" s="106" t="s">
        <v>75</v>
      </c>
      <c r="G2" s="102"/>
    </row>
    <row r="3" spans="1:7" ht="12.75">
      <c r="A3" s="33">
        <v>2</v>
      </c>
      <c r="B3" s="97"/>
      <c r="C3" s="104" t="s">
        <v>108</v>
      </c>
      <c r="D3" s="105">
        <v>1997</v>
      </c>
      <c r="E3" s="104" t="s">
        <v>109</v>
      </c>
      <c r="F3" s="106" t="s">
        <v>75</v>
      </c>
      <c r="G3" s="102"/>
    </row>
    <row r="4" spans="1:7" ht="12.75">
      <c r="A4" s="33">
        <v>3</v>
      </c>
      <c r="B4" s="97"/>
      <c r="C4" s="104" t="s">
        <v>76</v>
      </c>
      <c r="D4" s="105">
        <v>1994</v>
      </c>
      <c r="E4" s="104" t="s">
        <v>109</v>
      </c>
      <c r="F4" s="106" t="s">
        <v>75</v>
      </c>
      <c r="G4" s="102"/>
    </row>
    <row r="5" spans="1:7" ht="12.75">
      <c r="A5" s="33">
        <v>4</v>
      </c>
      <c r="B5" s="97"/>
      <c r="C5" s="104" t="s">
        <v>110</v>
      </c>
      <c r="D5" s="105">
        <v>1995</v>
      </c>
      <c r="E5" s="104" t="s">
        <v>77</v>
      </c>
      <c r="F5" s="106" t="s">
        <v>78</v>
      </c>
      <c r="G5" s="102"/>
    </row>
    <row r="6" spans="1:7" ht="12.75">
      <c r="A6" s="33">
        <v>5</v>
      </c>
      <c r="B6" s="97"/>
      <c r="C6" s="104" t="s">
        <v>79</v>
      </c>
      <c r="D6" s="105">
        <v>1994</v>
      </c>
      <c r="E6" s="104" t="s">
        <v>77</v>
      </c>
      <c r="F6" s="106" t="s">
        <v>78</v>
      </c>
      <c r="G6" s="102"/>
    </row>
    <row r="7" spans="1:7" ht="12.75">
      <c r="A7" s="33">
        <v>6</v>
      </c>
      <c r="B7" s="97"/>
      <c r="C7" s="104" t="s">
        <v>169</v>
      </c>
      <c r="D7" s="105">
        <v>1995</v>
      </c>
      <c r="E7" s="104" t="s">
        <v>77</v>
      </c>
      <c r="F7" s="106" t="s">
        <v>78</v>
      </c>
      <c r="G7" s="102"/>
    </row>
    <row r="8" spans="1:7" ht="12.75">
      <c r="A8" s="33">
        <v>7</v>
      </c>
      <c r="B8" s="97"/>
      <c r="C8" s="104" t="s">
        <v>111</v>
      </c>
      <c r="D8" s="105">
        <v>1996</v>
      </c>
      <c r="E8" s="104" t="s">
        <v>80</v>
      </c>
      <c r="F8" s="106" t="s">
        <v>81</v>
      </c>
      <c r="G8" s="102"/>
    </row>
    <row r="9" spans="1:7" ht="12.75">
      <c r="A9" s="33">
        <v>8</v>
      </c>
      <c r="B9" s="97"/>
      <c r="C9" s="104" t="s">
        <v>112</v>
      </c>
      <c r="D9" s="105">
        <v>1996</v>
      </c>
      <c r="E9" s="104" t="s">
        <v>80</v>
      </c>
      <c r="F9" s="106" t="s">
        <v>81</v>
      </c>
      <c r="G9" s="102"/>
    </row>
    <row r="10" spans="1:7" ht="12.75">
      <c r="A10" s="33">
        <v>9</v>
      </c>
      <c r="B10" s="97"/>
      <c r="C10" s="104" t="s">
        <v>166</v>
      </c>
      <c r="D10" s="105">
        <v>1995</v>
      </c>
      <c r="E10" s="104" t="s">
        <v>80</v>
      </c>
      <c r="F10" s="106" t="s">
        <v>81</v>
      </c>
      <c r="G10" s="102"/>
    </row>
    <row r="11" spans="1:7" ht="12.75">
      <c r="A11" s="33">
        <v>10</v>
      </c>
      <c r="B11" s="97"/>
      <c r="C11" s="104" t="s">
        <v>113</v>
      </c>
      <c r="D11" s="105">
        <v>1995</v>
      </c>
      <c r="E11" s="104" t="s">
        <v>82</v>
      </c>
      <c r="F11" s="106" t="s">
        <v>83</v>
      </c>
      <c r="G11" s="102"/>
    </row>
    <row r="12" spans="1:7" ht="12.75">
      <c r="A12" s="33">
        <v>11</v>
      </c>
      <c r="B12" s="97"/>
      <c r="C12" s="104" t="s">
        <v>114</v>
      </c>
      <c r="D12" s="105">
        <v>1997</v>
      </c>
      <c r="E12" s="104" t="s">
        <v>85</v>
      </c>
      <c r="F12" s="106" t="s">
        <v>83</v>
      </c>
      <c r="G12" s="102"/>
    </row>
    <row r="13" spans="1:7" ht="12.75">
      <c r="A13" s="33">
        <v>12</v>
      </c>
      <c r="B13" s="97"/>
      <c r="C13" s="104" t="s">
        <v>86</v>
      </c>
      <c r="D13" s="105">
        <v>1995</v>
      </c>
      <c r="E13" s="104" t="s">
        <v>82</v>
      </c>
      <c r="F13" s="106" t="s">
        <v>83</v>
      </c>
      <c r="G13" s="102"/>
    </row>
    <row r="14" spans="1:7" ht="12.75">
      <c r="A14" s="33">
        <v>13</v>
      </c>
      <c r="B14" s="97"/>
      <c r="C14" s="104" t="s">
        <v>159</v>
      </c>
      <c r="D14" s="105">
        <v>1994</v>
      </c>
      <c r="E14" s="104" t="s">
        <v>87</v>
      </c>
      <c r="F14" s="106" t="s">
        <v>88</v>
      </c>
      <c r="G14" s="102"/>
    </row>
    <row r="15" spans="1:7" ht="12.75">
      <c r="A15" s="33">
        <v>14</v>
      </c>
      <c r="B15" s="97"/>
      <c r="C15" s="103" t="s">
        <v>160</v>
      </c>
      <c r="D15" s="105">
        <v>1994</v>
      </c>
      <c r="E15" s="104" t="s">
        <v>87</v>
      </c>
      <c r="F15" s="106" t="s">
        <v>88</v>
      </c>
      <c r="G15" s="102"/>
    </row>
    <row r="16" spans="1:7" ht="12.75">
      <c r="A16" s="33">
        <v>15</v>
      </c>
      <c r="B16" s="97"/>
      <c r="C16" s="104" t="s">
        <v>164</v>
      </c>
      <c r="D16" s="105">
        <v>1994</v>
      </c>
      <c r="E16" s="104" t="s">
        <v>87</v>
      </c>
      <c r="F16" s="106" t="s">
        <v>88</v>
      </c>
      <c r="G16" s="102"/>
    </row>
    <row r="17" spans="1:7" ht="12.75">
      <c r="A17" s="33">
        <v>16</v>
      </c>
      <c r="B17" s="97"/>
      <c r="C17" s="104"/>
      <c r="D17" s="105"/>
      <c r="E17" s="104"/>
      <c r="F17" s="106"/>
      <c r="G17" s="102"/>
    </row>
    <row r="18" spans="1:7" ht="12.75">
      <c r="A18" s="33">
        <v>17</v>
      </c>
      <c r="B18" s="97"/>
      <c r="C18" s="104"/>
      <c r="D18" s="105"/>
      <c r="E18" s="104"/>
      <c r="F18" s="106"/>
      <c r="G18" s="102"/>
    </row>
    <row r="19" spans="1:7" ht="12.75">
      <c r="A19" s="33">
        <v>18</v>
      </c>
      <c r="B19" s="97"/>
      <c r="C19" s="104"/>
      <c r="D19" s="105"/>
      <c r="E19" s="104"/>
      <c r="F19" s="106"/>
      <c r="G19" s="102"/>
    </row>
    <row r="20" spans="1:7" ht="12.75">
      <c r="A20" s="33">
        <v>19</v>
      </c>
      <c r="B20" s="97"/>
      <c r="C20" s="104" t="s">
        <v>115</v>
      </c>
      <c r="D20" s="105">
        <v>1995</v>
      </c>
      <c r="E20" s="104" t="s">
        <v>89</v>
      </c>
      <c r="F20" s="106" t="s">
        <v>90</v>
      </c>
      <c r="G20" s="102"/>
    </row>
    <row r="21" spans="1:7" ht="12.75">
      <c r="A21" s="33">
        <v>20</v>
      </c>
      <c r="B21" s="97"/>
      <c r="C21" s="104" t="s">
        <v>91</v>
      </c>
      <c r="D21" s="105">
        <v>1993</v>
      </c>
      <c r="E21" s="104" t="s">
        <v>89</v>
      </c>
      <c r="F21" s="106" t="s">
        <v>90</v>
      </c>
      <c r="G21" s="102"/>
    </row>
    <row r="22" spans="1:7" ht="12.75">
      <c r="A22" s="33">
        <v>21</v>
      </c>
      <c r="B22" s="97"/>
      <c r="C22" s="104" t="s">
        <v>167</v>
      </c>
      <c r="D22" s="105">
        <v>1994</v>
      </c>
      <c r="E22" s="104" t="s">
        <v>89</v>
      </c>
      <c r="F22" s="106" t="s">
        <v>90</v>
      </c>
      <c r="G22" s="102"/>
    </row>
    <row r="23" spans="1:7" ht="12.75">
      <c r="A23" s="33">
        <v>22</v>
      </c>
      <c r="B23" s="97"/>
      <c r="C23" s="104" t="s">
        <v>116</v>
      </c>
      <c r="D23" s="105">
        <v>1995</v>
      </c>
      <c r="E23" s="104" t="s">
        <v>117</v>
      </c>
      <c r="F23" s="106" t="s">
        <v>92</v>
      </c>
      <c r="G23" s="102"/>
    </row>
    <row r="24" spans="1:7" ht="12.75">
      <c r="A24" s="33">
        <v>23</v>
      </c>
      <c r="B24" s="97"/>
      <c r="C24" s="104" t="s">
        <v>118</v>
      </c>
      <c r="D24" s="105">
        <v>1995</v>
      </c>
      <c r="E24" s="104" t="s">
        <v>117</v>
      </c>
      <c r="F24" s="106" t="s">
        <v>92</v>
      </c>
      <c r="G24" s="102"/>
    </row>
    <row r="25" spans="1:7" ht="12.75">
      <c r="A25" s="33">
        <v>24</v>
      </c>
      <c r="B25" s="97"/>
      <c r="C25" s="104" t="s">
        <v>119</v>
      </c>
      <c r="D25" s="105">
        <v>1993</v>
      </c>
      <c r="E25" s="104" t="s">
        <v>117</v>
      </c>
      <c r="F25" s="106" t="s">
        <v>92</v>
      </c>
      <c r="G25" s="102"/>
    </row>
    <row r="26" spans="1:7" ht="12.75">
      <c r="A26" s="33">
        <v>25</v>
      </c>
      <c r="B26" s="97"/>
      <c r="C26" s="104" t="s">
        <v>120</v>
      </c>
      <c r="D26" s="105">
        <v>1994</v>
      </c>
      <c r="E26" s="104" t="s">
        <v>121</v>
      </c>
      <c r="F26" s="106" t="s">
        <v>83</v>
      </c>
      <c r="G26" s="102"/>
    </row>
    <row r="27" spans="1:7" ht="12.75">
      <c r="A27" s="33">
        <v>26</v>
      </c>
      <c r="B27" s="97"/>
      <c r="C27" s="104" t="s">
        <v>122</v>
      </c>
      <c r="D27" s="105">
        <v>1993</v>
      </c>
      <c r="E27" s="104" t="s">
        <v>121</v>
      </c>
      <c r="F27" s="106" t="s">
        <v>83</v>
      </c>
      <c r="G27" s="102"/>
    </row>
    <row r="28" spans="1:7" ht="12.75">
      <c r="A28" s="33">
        <v>27</v>
      </c>
      <c r="B28" s="97"/>
      <c r="C28" s="104" t="s">
        <v>84</v>
      </c>
      <c r="D28" s="105">
        <v>1993</v>
      </c>
      <c r="E28" s="104" t="s">
        <v>121</v>
      </c>
      <c r="F28" s="106" t="s">
        <v>83</v>
      </c>
      <c r="G28" s="102"/>
    </row>
    <row r="29" spans="1:7" ht="12.75">
      <c r="A29" s="33">
        <v>28</v>
      </c>
      <c r="B29" s="97"/>
      <c r="C29" s="104" t="s">
        <v>123</v>
      </c>
      <c r="D29" s="105">
        <v>1995</v>
      </c>
      <c r="E29" s="104" t="s">
        <v>124</v>
      </c>
      <c r="F29" s="106" t="s">
        <v>95</v>
      </c>
      <c r="G29" s="102"/>
    </row>
    <row r="30" spans="1:7" ht="12.75">
      <c r="A30" s="33">
        <v>29</v>
      </c>
      <c r="B30" s="97"/>
      <c r="C30" s="104" t="s">
        <v>125</v>
      </c>
      <c r="D30" s="105">
        <v>1996</v>
      </c>
      <c r="E30" s="104" t="s">
        <v>124</v>
      </c>
      <c r="F30" s="106" t="s">
        <v>95</v>
      </c>
      <c r="G30" s="102"/>
    </row>
    <row r="31" spans="1:7" ht="12.75">
      <c r="A31" s="33">
        <v>30</v>
      </c>
      <c r="B31" s="97"/>
      <c r="C31" s="104" t="s">
        <v>126</v>
      </c>
      <c r="D31" s="105">
        <v>1996</v>
      </c>
      <c r="E31" s="104" t="s">
        <v>124</v>
      </c>
      <c r="F31" s="106" t="s">
        <v>95</v>
      </c>
      <c r="G31" s="102"/>
    </row>
    <row r="32" spans="1:7" ht="12.75">
      <c r="A32" s="33">
        <v>31</v>
      </c>
      <c r="B32" s="97"/>
      <c r="C32" s="104" t="s">
        <v>127</v>
      </c>
      <c r="D32" s="105">
        <v>1994</v>
      </c>
      <c r="E32" s="104" t="s">
        <v>93</v>
      </c>
      <c r="F32" s="106" t="s">
        <v>94</v>
      </c>
      <c r="G32" s="102"/>
    </row>
    <row r="33" spans="1:7" ht="12.75">
      <c r="A33" s="33">
        <v>32</v>
      </c>
      <c r="B33" s="97"/>
      <c r="C33" s="104" t="s">
        <v>165</v>
      </c>
      <c r="D33" s="105">
        <v>1995</v>
      </c>
      <c r="E33" s="104" t="s">
        <v>93</v>
      </c>
      <c r="F33" s="106" t="s">
        <v>94</v>
      </c>
      <c r="G33" s="102"/>
    </row>
    <row r="34" spans="1:7" ht="12.75">
      <c r="A34" s="33">
        <v>33</v>
      </c>
      <c r="B34" s="97"/>
      <c r="C34" s="104" t="s">
        <v>128</v>
      </c>
      <c r="D34" s="105">
        <v>1995</v>
      </c>
      <c r="E34" s="104" t="s">
        <v>93</v>
      </c>
      <c r="F34" s="106" t="s">
        <v>94</v>
      </c>
      <c r="G34" s="102"/>
    </row>
    <row r="35" spans="1:7" ht="12.75">
      <c r="A35" s="33">
        <v>34</v>
      </c>
      <c r="B35" s="97"/>
      <c r="C35" s="104" t="s">
        <v>129</v>
      </c>
      <c r="D35" s="105">
        <v>1994</v>
      </c>
      <c r="E35" s="104" t="s">
        <v>40</v>
      </c>
      <c r="F35" s="106" t="s">
        <v>90</v>
      </c>
      <c r="G35" s="102"/>
    </row>
    <row r="36" spans="1:7" s="32" customFormat="1" ht="12.75">
      <c r="A36" s="43">
        <v>35</v>
      </c>
      <c r="B36" s="102"/>
      <c r="C36" s="104" t="s">
        <v>130</v>
      </c>
      <c r="D36" s="105">
        <v>1994</v>
      </c>
      <c r="E36" s="104" t="s">
        <v>40</v>
      </c>
      <c r="F36" s="106" t="s">
        <v>90</v>
      </c>
      <c r="G36" s="102"/>
    </row>
    <row r="37" spans="1:7" s="32" customFormat="1" ht="12.75">
      <c r="A37" s="43">
        <v>36</v>
      </c>
      <c r="B37" s="102"/>
      <c r="C37" s="104" t="s">
        <v>131</v>
      </c>
      <c r="D37" s="105">
        <v>1995</v>
      </c>
      <c r="E37" s="104" t="s">
        <v>40</v>
      </c>
      <c r="F37" s="106" t="s">
        <v>90</v>
      </c>
      <c r="G37" s="102"/>
    </row>
    <row r="38" spans="1:7" ht="12.75">
      <c r="A38" s="33">
        <v>37</v>
      </c>
      <c r="B38" s="97"/>
      <c r="C38" s="104" t="s">
        <v>132</v>
      </c>
      <c r="D38" s="105">
        <v>1994</v>
      </c>
      <c r="E38" s="104" t="s">
        <v>133</v>
      </c>
      <c r="F38" s="106" t="s">
        <v>90</v>
      </c>
      <c r="G38" s="102"/>
    </row>
    <row r="39" spans="1:7" ht="12.75">
      <c r="A39" s="33">
        <v>38</v>
      </c>
      <c r="B39" s="97"/>
      <c r="C39" s="104" t="s">
        <v>134</v>
      </c>
      <c r="D39" s="105">
        <v>1994</v>
      </c>
      <c r="E39" s="104" t="s">
        <v>133</v>
      </c>
      <c r="F39" s="106" t="s">
        <v>90</v>
      </c>
      <c r="G39" s="102"/>
    </row>
    <row r="40" spans="1:7" ht="12.75">
      <c r="A40" s="33">
        <v>39</v>
      </c>
      <c r="B40" s="97"/>
      <c r="C40" s="104" t="s">
        <v>135</v>
      </c>
      <c r="D40" s="105">
        <v>1994</v>
      </c>
      <c r="E40" s="104" t="s">
        <v>133</v>
      </c>
      <c r="F40" s="106" t="s">
        <v>90</v>
      </c>
      <c r="G40" s="102"/>
    </row>
    <row r="41" spans="1:7" ht="12.75">
      <c r="A41" s="33">
        <v>40</v>
      </c>
      <c r="B41" s="97"/>
      <c r="C41" s="104" t="s">
        <v>136</v>
      </c>
      <c r="D41" s="105">
        <v>1993</v>
      </c>
      <c r="E41" s="104" t="s">
        <v>137</v>
      </c>
      <c r="F41" s="106" t="s">
        <v>138</v>
      </c>
      <c r="G41" s="102"/>
    </row>
    <row r="42" spans="1:7" ht="12.75">
      <c r="A42" s="33">
        <v>41</v>
      </c>
      <c r="B42" s="97"/>
      <c r="C42" s="104" t="s">
        <v>139</v>
      </c>
      <c r="D42" s="105">
        <v>1993</v>
      </c>
      <c r="E42" s="104" t="s">
        <v>137</v>
      </c>
      <c r="F42" s="106" t="s">
        <v>138</v>
      </c>
      <c r="G42" s="102"/>
    </row>
    <row r="43" spans="1:7" ht="12.75">
      <c r="A43" s="33">
        <v>42</v>
      </c>
      <c r="B43" s="97"/>
      <c r="C43" s="104" t="s">
        <v>168</v>
      </c>
      <c r="D43" s="105">
        <v>1994</v>
      </c>
      <c r="E43" s="104" t="s">
        <v>137</v>
      </c>
      <c r="F43" s="106" t="s">
        <v>138</v>
      </c>
      <c r="G43" s="102"/>
    </row>
    <row r="44" spans="1:7" ht="12.75">
      <c r="A44" s="33">
        <v>43</v>
      </c>
      <c r="B44" s="97"/>
      <c r="C44" s="104" t="s">
        <v>140</v>
      </c>
      <c r="D44" s="105">
        <v>1993</v>
      </c>
      <c r="E44" s="104" t="s">
        <v>141</v>
      </c>
      <c r="F44" s="106" t="s">
        <v>142</v>
      </c>
      <c r="G44" s="102"/>
    </row>
    <row r="45" spans="1:7" ht="12.75">
      <c r="A45" s="33">
        <v>44</v>
      </c>
      <c r="B45" s="97"/>
      <c r="C45" s="104" t="s">
        <v>143</v>
      </c>
      <c r="D45" s="105">
        <v>1993</v>
      </c>
      <c r="E45" s="104" t="s">
        <v>141</v>
      </c>
      <c r="F45" s="106" t="s">
        <v>142</v>
      </c>
      <c r="G45" s="102"/>
    </row>
    <row r="46" spans="1:7" ht="12.75">
      <c r="A46" s="33">
        <v>45</v>
      </c>
      <c r="B46" s="97"/>
      <c r="C46" s="104" t="s">
        <v>144</v>
      </c>
      <c r="D46" s="105">
        <v>1995</v>
      </c>
      <c r="E46" s="104" t="s">
        <v>141</v>
      </c>
      <c r="F46" s="106" t="s">
        <v>142</v>
      </c>
      <c r="G46" s="102"/>
    </row>
    <row r="47" spans="1:7" ht="12.75">
      <c r="A47" s="33">
        <v>46</v>
      </c>
      <c r="B47" s="97"/>
      <c r="C47" s="104" t="s">
        <v>145</v>
      </c>
      <c r="D47" s="105">
        <v>1995</v>
      </c>
      <c r="E47" s="104" t="s">
        <v>51</v>
      </c>
      <c r="F47" s="106" t="s">
        <v>92</v>
      </c>
      <c r="G47" s="102"/>
    </row>
    <row r="48" spans="1:7" ht="12.75">
      <c r="A48" s="33">
        <v>47</v>
      </c>
      <c r="B48" s="97"/>
      <c r="C48" s="104" t="s">
        <v>146</v>
      </c>
      <c r="D48" s="105">
        <v>1995</v>
      </c>
      <c r="E48" s="104" t="s">
        <v>51</v>
      </c>
      <c r="F48" s="106" t="s">
        <v>92</v>
      </c>
      <c r="G48" s="102"/>
    </row>
    <row r="49" spans="1:7" ht="12.75">
      <c r="A49" s="33">
        <v>48</v>
      </c>
      <c r="B49" s="97"/>
      <c r="C49" s="104" t="s">
        <v>147</v>
      </c>
      <c r="D49" s="105">
        <v>1995</v>
      </c>
      <c r="E49" s="104" t="s">
        <v>51</v>
      </c>
      <c r="F49" s="106" t="s">
        <v>92</v>
      </c>
      <c r="G49" s="102"/>
    </row>
    <row r="50" spans="1:7" ht="12.75">
      <c r="A50" s="33">
        <v>49</v>
      </c>
      <c r="B50" s="97"/>
      <c r="C50" s="104" t="s">
        <v>148</v>
      </c>
      <c r="D50" s="105">
        <v>1992</v>
      </c>
      <c r="E50" s="104" t="s">
        <v>149</v>
      </c>
      <c r="F50" s="106" t="s">
        <v>150</v>
      </c>
      <c r="G50" s="102"/>
    </row>
    <row r="51" spans="1:7" ht="12.75">
      <c r="A51" s="33">
        <v>50</v>
      </c>
      <c r="B51" s="97"/>
      <c r="C51" s="104" t="s">
        <v>151</v>
      </c>
      <c r="D51" s="105">
        <v>1992</v>
      </c>
      <c r="E51" s="104" t="s">
        <v>149</v>
      </c>
      <c r="F51" s="106" t="s">
        <v>150</v>
      </c>
      <c r="G51" s="102"/>
    </row>
    <row r="52" spans="1:7" ht="12.75">
      <c r="A52" s="33">
        <v>51</v>
      </c>
      <c r="B52" s="97"/>
      <c r="C52" s="104" t="s">
        <v>152</v>
      </c>
      <c r="D52" s="105">
        <v>1993</v>
      </c>
      <c r="E52" s="104" t="s">
        <v>149</v>
      </c>
      <c r="F52" s="106" t="s">
        <v>150</v>
      </c>
      <c r="G52" s="102"/>
    </row>
    <row r="53" spans="1:7" ht="12.75">
      <c r="A53" s="33">
        <v>52</v>
      </c>
      <c r="B53" s="97"/>
      <c r="C53" s="104" t="s">
        <v>97</v>
      </c>
      <c r="D53" s="105">
        <v>1995</v>
      </c>
      <c r="E53" s="104" t="s">
        <v>153</v>
      </c>
      <c r="F53" s="106" t="s">
        <v>96</v>
      </c>
      <c r="G53" s="102"/>
    </row>
    <row r="54" spans="1:7" ht="12.75">
      <c r="A54" s="33">
        <v>53</v>
      </c>
      <c r="B54" s="97"/>
      <c r="C54" s="104"/>
      <c r="D54" s="105"/>
      <c r="E54" s="104"/>
      <c r="F54" s="106"/>
      <c r="G54" s="102"/>
    </row>
    <row r="55" spans="1:7" ht="12.75">
      <c r="A55" s="33">
        <v>54</v>
      </c>
      <c r="B55" s="97"/>
      <c r="C55" s="104" t="s">
        <v>100</v>
      </c>
      <c r="D55" s="105">
        <v>1993</v>
      </c>
      <c r="E55" s="104" t="s">
        <v>103</v>
      </c>
      <c r="F55" s="106" t="s">
        <v>96</v>
      </c>
      <c r="G55" s="102"/>
    </row>
    <row r="56" spans="1:7" ht="12.75">
      <c r="A56" s="33">
        <v>55</v>
      </c>
      <c r="B56" s="97"/>
      <c r="C56" s="104" t="s">
        <v>154</v>
      </c>
      <c r="D56" s="105">
        <v>1993</v>
      </c>
      <c r="E56" s="104" t="s">
        <v>102</v>
      </c>
      <c r="F56" s="106" t="s">
        <v>96</v>
      </c>
      <c r="G56" s="102"/>
    </row>
    <row r="57" spans="1:7" ht="12.75">
      <c r="A57" s="33">
        <v>56</v>
      </c>
      <c r="B57" s="97"/>
      <c r="C57" s="104" t="s">
        <v>98</v>
      </c>
      <c r="D57" s="105">
        <v>1994</v>
      </c>
      <c r="E57" s="104" t="s">
        <v>102</v>
      </c>
      <c r="F57" s="106" t="s">
        <v>96</v>
      </c>
      <c r="G57" s="102"/>
    </row>
    <row r="58" spans="1:7" ht="12.75">
      <c r="A58" s="33">
        <v>57</v>
      </c>
      <c r="B58" s="97"/>
      <c r="C58" s="104" t="s">
        <v>99</v>
      </c>
      <c r="D58" s="105">
        <v>1994</v>
      </c>
      <c r="E58" s="104" t="s">
        <v>102</v>
      </c>
      <c r="F58" s="106" t="s">
        <v>96</v>
      </c>
      <c r="G58" s="102"/>
    </row>
    <row r="59" spans="1:7" ht="12.75">
      <c r="A59" s="33">
        <v>58</v>
      </c>
      <c r="B59" s="97"/>
      <c r="C59" s="104" t="s">
        <v>104</v>
      </c>
      <c r="D59" s="105">
        <v>1995</v>
      </c>
      <c r="E59" s="104" t="s">
        <v>103</v>
      </c>
      <c r="F59" s="106" t="s">
        <v>96</v>
      </c>
      <c r="G59" s="102"/>
    </row>
    <row r="60" spans="1:7" ht="12.75">
      <c r="A60" s="33">
        <v>59</v>
      </c>
      <c r="B60" s="97"/>
      <c r="C60" s="104" t="s">
        <v>155</v>
      </c>
      <c r="D60" s="105">
        <v>1995</v>
      </c>
      <c r="E60" s="104" t="s">
        <v>161</v>
      </c>
      <c r="F60" s="106" t="s">
        <v>96</v>
      </c>
      <c r="G60" s="102"/>
    </row>
    <row r="61" spans="1:7" ht="12.75">
      <c r="A61" s="33">
        <v>60</v>
      </c>
      <c r="B61" s="97"/>
      <c r="C61" s="104" t="s">
        <v>156</v>
      </c>
      <c r="D61" s="105">
        <v>1996</v>
      </c>
      <c r="E61" s="104" t="s">
        <v>103</v>
      </c>
      <c r="F61" s="106" t="s">
        <v>96</v>
      </c>
      <c r="G61" s="102"/>
    </row>
    <row r="62" spans="1:7" ht="12.75">
      <c r="A62" s="33">
        <v>61</v>
      </c>
      <c r="B62" s="97"/>
      <c r="C62" s="104" t="s">
        <v>157</v>
      </c>
      <c r="D62" s="105">
        <v>1996</v>
      </c>
      <c r="E62" s="104" t="s">
        <v>161</v>
      </c>
      <c r="F62" s="106" t="s">
        <v>96</v>
      </c>
      <c r="G62" s="102"/>
    </row>
    <row r="63" spans="1:7" ht="12.75">
      <c r="A63" s="33">
        <v>62</v>
      </c>
      <c r="B63" s="97"/>
      <c r="C63" s="104" t="s">
        <v>158</v>
      </c>
      <c r="D63" s="105">
        <v>1998</v>
      </c>
      <c r="E63" s="104" t="s">
        <v>161</v>
      </c>
      <c r="F63" s="106" t="s">
        <v>96</v>
      </c>
      <c r="G63" s="102"/>
    </row>
    <row r="64" spans="1:7" ht="12.75">
      <c r="A64" s="33">
        <v>63</v>
      </c>
      <c r="B64" s="97"/>
      <c r="C64" s="107"/>
      <c r="D64" s="108"/>
      <c r="E64" s="107"/>
      <c r="F64" s="108"/>
      <c r="G64" s="102"/>
    </row>
    <row r="65" spans="1:7" ht="12.75">
      <c r="A65" s="33">
        <v>64</v>
      </c>
      <c r="B65" s="97"/>
      <c r="C65" s="107"/>
      <c r="D65" s="108"/>
      <c r="E65" s="107"/>
      <c r="F65" s="108"/>
      <c r="G65" s="97"/>
    </row>
    <row r="66" spans="1:7" ht="12.75">
      <c r="A66" s="33">
        <v>65</v>
      </c>
      <c r="B66" s="97"/>
      <c r="C66" s="107"/>
      <c r="D66" s="108"/>
      <c r="E66" s="107"/>
      <c r="F66" s="108"/>
      <c r="G66" s="97"/>
    </row>
    <row r="67" spans="1:7" ht="12.75">
      <c r="A67" s="33">
        <v>66</v>
      </c>
      <c r="B67" s="97"/>
      <c r="C67" s="107"/>
      <c r="D67" s="108"/>
      <c r="E67" s="107"/>
      <c r="F67" s="108"/>
      <c r="G67" s="97"/>
    </row>
    <row r="68" spans="1:7" ht="12.75">
      <c r="A68" s="33">
        <v>67</v>
      </c>
      <c r="B68" s="97"/>
      <c r="C68" s="107"/>
      <c r="D68" s="108"/>
      <c r="E68" s="107"/>
      <c r="F68" s="108"/>
      <c r="G68" s="97"/>
    </row>
    <row r="69" spans="1:7" ht="12.75">
      <c r="A69" s="33">
        <v>68</v>
      </c>
      <c r="B69" s="97"/>
      <c r="C69" s="107"/>
      <c r="D69" s="108"/>
      <c r="E69" s="107"/>
      <c r="F69" s="108"/>
      <c r="G69" s="97"/>
    </row>
    <row r="70" spans="1:7" ht="12.75">
      <c r="A70" s="33">
        <v>69</v>
      </c>
      <c r="B70" s="97"/>
      <c r="C70" s="107"/>
      <c r="D70" s="108"/>
      <c r="E70" s="107"/>
      <c r="F70" s="108"/>
      <c r="G70" s="97"/>
    </row>
    <row r="71" spans="1:7" ht="12.75">
      <c r="A71" s="33">
        <v>70</v>
      </c>
      <c r="B71" s="97"/>
      <c r="C71" s="107"/>
      <c r="D71" s="108"/>
      <c r="E71" s="107"/>
      <c r="F71" s="108"/>
      <c r="G71" s="97"/>
    </row>
    <row r="72" spans="1:7" ht="12.75">
      <c r="A72" s="33">
        <v>71</v>
      </c>
      <c r="B72" s="97"/>
      <c r="C72" s="107"/>
      <c r="D72" s="108"/>
      <c r="E72" s="107"/>
      <c r="F72" s="108"/>
      <c r="G72" s="97"/>
    </row>
    <row r="74" spans="3:6" ht="12.75">
      <c r="C74" s="113" t="s">
        <v>64</v>
      </c>
      <c r="F74" s="116" t="s">
        <v>65</v>
      </c>
    </row>
    <row r="75" spans="6:7" ht="12.75">
      <c r="F75" s="117" t="s">
        <v>66</v>
      </c>
      <c r="G75" s="94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O41"/>
  <sheetViews>
    <sheetView workbookViewId="0" topLeftCell="A1">
      <selection activeCell="D18" sqref="D18"/>
    </sheetView>
  </sheetViews>
  <sheetFormatPr defaultColWidth="9.00390625" defaultRowHeight="12.75"/>
  <cols>
    <col min="1" max="1" width="4.625" style="0" customWidth="1"/>
    <col min="2" max="2" width="20.75390625" style="0" customWidth="1"/>
    <col min="3" max="3" width="4.625" style="0" customWidth="1"/>
    <col min="4" max="4" width="22.00390625" style="0" customWidth="1"/>
    <col min="5" max="5" width="4.625" style="0" customWidth="1"/>
    <col min="6" max="7" width="0.12890625" style="0" hidden="1" customWidth="1"/>
    <col min="8" max="8" width="20.75390625" style="0" customWidth="1"/>
    <col min="9" max="9" width="4.625" style="0" customWidth="1"/>
    <col min="10" max="10" width="20.75390625" style="0" customWidth="1"/>
    <col min="11" max="11" width="12.75390625" style="0" customWidth="1"/>
    <col min="13" max="13" width="12.75390625" style="0" customWidth="1"/>
  </cols>
  <sheetData>
    <row r="2" ht="12.75" hidden="1"/>
    <row r="3" ht="12.75" hidden="1"/>
    <row r="5" ht="26.25">
      <c r="B5" s="46" t="s">
        <v>29</v>
      </c>
    </row>
    <row r="6" ht="26.25">
      <c r="B6" s="47"/>
    </row>
    <row r="7" ht="20.25">
      <c r="B7" s="48"/>
    </row>
    <row r="9" spans="1:14" ht="20.25">
      <c r="A9" s="49"/>
      <c r="B9" s="50" t="s">
        <v>30</v>
      </c>
      <c r="C9" s="50" t="s">
        <v>31</v>
      </c>
      <c r="D9" s="51"/>
      <c r="E9" s="52" t="s">
        <v>32</v>
      </c>
      <c r="F9" s="49"/>
      <c r="G9" s="49"/>
      <c r="H9" s="53"/>
      <c r="I9" s="53"/>
      <c r="J9" s="53"/>
      <c r="K9" s="54"/>
      <c r="L9" s="54"/>
      <c r="M9" s="54"/>
      <c r="N9" s="54"/>
    </row>
    <row r="10" spans="1:10" ht="13.5" thickBot="1">
      <c r="A10" s="49"/>
      <c r="B10" s="49"/>
      <c r="C10" s="49"/>
      <c r="D10" s="49"/>
      <c r="E10" s="49"/>
      <c r="F10" s="49"/>
      <c r="G10" s="49"/>
      <c r="H10" s="49"/>
      <c r="I10" s="49"/>
      <c r="J10" s="49"/>
    </row>
    <row r="11" spans="1:14" ht="18">
      <c r="A11" s="55"/>
      <c r="B11" s="56" t="s">
        <v>10</v>
      </c>
      <c r="C11" s="57"/>
      <c r="D11" s="56" t="s">
        <v>11</v>
      </c>
      <c r="E11" s="58"/>
      <c r="F11" s="59"/>
      <c r="G11" s="57"/>
      <c r="H11" s="56" t="s">
        <v>12</v>
      </c>
      <c r="I11" s="58"/>
      <c r="J11" s="56" t="s">
        <v>13</v>
      </c>
      <c r="K11" s="60"/>
      <c r="L11" s="61"/>
      <c r="M11" s="60"/>
      <c r="N11" s="60"/>
    </row>
    <row r="12" spans="1:14" ht="18.75" thickBot="1">
      <c r="A12" s="62"/>
      <c r="B12" s="63" t="s">
        <v>33</v>
      </c>
      <c r="C12" s="64"/>
      <c r="D12" s="63" t="s">
        <v>34</v>
      </c>
      <c r="E12" s="65"/>
      <c r="F12" s="66"/>
      <c r="G12" s="64"/>
      <c r="H12" s="63" t="s">
        <v>35</v>
      </c>
      <c r="I12" s="65"/>
      <c r="J12" s="63" t="s">
        <v>36</v>
      </c>
      <c r="K12" s="60"/>
      <c r="L12" s="61"/>
      <c r="M12" s="60"/>
      <c r="N12" s="60"/>
    </row>
    <row r="13" spans="1:14" ht="18">
      <c r="A13" s="67"/>
      <c r="B13" s="68"/>
      <c r="C13" s="69"/>
      <c r="D13" s="68"/>
      <c r="E13" s="69"/>
      <c r="F13" s="70"/>
      <c r="G13" s="71"/>
      <c r="H13" s="68"/>
      <c r="I13" s="69"/>
      <c r="J13" s="68"/>
      <c r="K13" s="60"/>
      <c r="L13" s="61"/>
      <c r="M13" s="60"/>
      <c r="N13" s="60"/>
    </row>
    <row r="14" spans="1:14" ht="18">
      <c r="A14" s="72">
        <v>1</v>
      </c>
      <c r="B14" s="88" t="s">
        <v>37</v>
      </c>
      <c r="C14" s="72">
        <v>4</v>
      </c>
      <c r="D14" s="88" t="s">
        <v>38</v>
      </c>
      <c r="E14" s="72">
        <v>7</v>
      </c>
      <c r="F14" s="73"/>
      <c r="G14" s="73"/>
      <c r="H14" s="88" t="s">
        <v>39</v>
      </c>
      <c r="I14" s="72">
        <v>10</v>
      </c>
      <c r="J14" s="88" t="s">
        <v>40</v>
      </c>
      <c r="K14" s="74"/>
      <c r="L14" s="74"/>
      <c r="M14" s="60"/>
      <c r="N14" s="60"/>
    </row>
    <row r="15" spans="1:14" ht="18">
      <c r="A15" s="72">
        <v>2</v>
      </c>
      <c r="B15" s="88" t="s">
        <v>41</v>
      </c>
      <c r="C15" s="72">
        <v>5</v>
      </c>
      <c r="D15" s="88" t="s">
        <v>42</v>
      </c>
      <c r="E15" s="72">
        <v>8</v>
      </c>
      <c r="F15" s="73"/>
      <c r="G15" s="73"/>
      <c r="H15" s="88" t="s">
        <v>0</v>
      </c>
      <c r="I15" s="72">
        <v>11</v>
      </c>
      <c r="J15" s="88" t="s">
        <v>43</v>
      </c>
      <c r="K15" s="74"/>
      <c r="L15" s="74"/>
      <c r="M15" s="74"/>
      <c r="N15" s="60"/>
    </row>
    <row r="16" spans="1:14" ht="18.75" thickBot="1">
      <c r="A16" s="75">
        <v>3</v>
      </c>
      <c r="B16" s="89" t="s">
        <v>44</v>
      </c>
      <c r="C16" s="75">
        <v>6</v>
      </c>
      <c r="D16" s="89" t="s">
        <v>45</v>
      </c>
      <c r="E16" s="75">
        <v>9</v>
      </c>
      <c r="F16" s="76"/>
      <c r="G16" s="76"/>
      <c r="H16" s="89" t="s">
        <v>46</v>
      </c>
      <c r="I16" s="75">
        <v>12</v>
      </c>
      <c r="J16" s="89" t="s">
        <v>47</v>
      </c>
      <c r="K16" s="60"/>
      <c r="L16" s="60"/>
      <c r="M16" s="60"/>
      <c r="N16" s="60"/>
    </row>
    <row r="17" spans="1:14" ht="18">
      <c r="A17" s="49"/>
      <c r="B17" s="77"/>
      <c r="C17" s="77"/>
      <c r="D17" s="77"/>
      <c r="E17" s="77"/>
      <c r="F17" s="77"/>
      <c r="G17" s="77"/>
      <c r="H17" s="77"/>
      <c r="I17" s="77"/>
      <c r="J17" s="77"/>
      <c r="K17" s="60"/>
      <c r="L17" s="60"/>
      <c r="M17" s="60"/>
      <c r="N17" s="60"/>
    </row>
    <row r="18" spans="1:14" ht="18">
      <c r="A18" s="49"/>
      <c r="B18" s="77"/>
      <c r="C18" s="77"/>
      <c r="D18" s="77"/>
      <c r="E18" s="77"/>
      <c r="F18" s="77"/>
      <c r="G18" s="77"/>
      <c r="H18" s="77"/>
      <c r="I18" s="77"/>
      <c r="J18" s="77"/>
      <c r="K18" s="60"/>
      <c r="L18" s="60"/>
      <c r="M18" s="60"/>
      <c r="N18" s="60"/>
    </row>
    <row r="19" spans="1:14" s="79" customFormat="1" ht="20.25">
      <c r="A19" s="49"/>
      <c r="B19" s="50" t="s">
        <v>48</v>
      </c>
      <c r="C19" s="50" t="s">
        <v>49</v>
      </c>
      <c r="D19" s="53"/>
      <c r="E19" s="50" t="s">
        <v>50</v>
      </c>
      <c r="F19" s="49"/>
      <c r="G19" s="49"/>
      <c r="H19" s="53"/>
      <c r="I19" s="53"/>
      <c r="J19" s="53"/>
      <c r="K19" s="78"/>
      <c r="L19" s="78"/>
      <c r="M19" s="78"/>
      <c r="N19" s="78"/>
    </row>
    <row r="20" spans="1:14" ht="18.75" thickBot="1">
      <c r="A20" s="49"/>
      <c r="B20" s="77"/>
      <c r="C20" s="77"/>
      <c r="D20" s="77"/>
      <c r="E20" s="77"/>
      <c r="F20" s="77"/>
      <c r="G20" s="77"/>
      <c r="H20" s="77"/>
      <c r="I20" s="77"/>
      <c r="J20" s="77"/>
      <c r="K20" s="60"/>
      <c r="L20" s="60"/>
      <c r="M20" s="60"/>
      <c r="N20" s="60"/>
    </row>
    <row r="21" spans="1:14" ht="18">
      <c r="A21" s="55"/>
      <c r="B21" s="56" t="s">
        <v>10</v>
      </c>
      <c r="C21" s="58"/>
      <c r="D21" s="56" t="s">
        <v>11</v>
      </c>
      <c r="E21" s="58"/>
      <c r="F21" s="59"/>
      <c r="G21" s="57"/>
      <c r="H21" s="56" t="s">
        <v>12</v>
      </c>
      <c r="I21" s="57"/>
      <c r="J21" s="56" t="s">
        <v>13</v>
      </c>
      <c r="K21" s="60"/>
      <c r="L21" s="61"/>
      <c r="M21" s="60"/>
      <c r="N21" s="60"/>
    </row>
    <row r="22" spans="1:14" ht="18.75" thickBot="1">
      <c r="A22" s="62"/>
      <c r="B22" s="63" t="s">
        <v>33</v>
      </c>
      <c r="C22" s="65"/>
      <c r="D22" s="63" t="s">
        <v>34</v>
      </c>
      <c r="E22" s="65"/>
      <c r="F22" s="66"/>
      <c r="G22" s="64"/>
      <c r="H22" s="63" t="s">
        <v>35</v>
      </c>
      <c r="I22" s="64"/>
      <c r="J22" s="63" t="s">
        <v>36</v>
      </c>
      <c r="K22" s="60"/>
      <c r="L22" s="61"/>
      <c r="M22" s="60"/>
      <c r="N22" s="60"/>
    </row>
    <row r="23" spans="1:14" ht="18">
      <c r="A23" s="80"/>
      <c r="B23" s="81"/>
      <c r="C23" s="82"/>
      <c r="D23" s="81"/>
      <c r="E23" s="82"/>
      <c r="F23" s="83"/>
      <c r="G23" s="84"/>
      <c r="H23" s="81"/>
      <c r="I23" s="85"/>
      <c r="J23" s="81"/>
      <c r="K23" s="60"/>
      <c r="L23" s="61"/>
      <c r="M23" s="60"/>
      <c r="N23" s="60"/>
    </row>
    <row r="24" spans="1:15" ht="15">
      <c r="A24" s="72">
        <v>13</v>
      </c>
      <c r="B24" s="88" t="s">
        <v>62</v>
      </c>
      <c r="C24" s="72">
        <v>16</v>
      </c>
      <c r="D24" s="88" t="s">
        <v>51</v>
      </c>
      <c r="E24" s="72">
        <v>19</v>
      </c>
      <c r="F24" s="73"/>
      <c r="G24" s="73"/>
      <c r="H24" s="88" t="s">
        <v>52</v>
      </c>
      <c r="I24" s="86">
        <v>22</v>
      </c>
      <c r="J24" s="88" t="s">
        <v>53</v>
      </c>
      <c r="K24" s="74"/>
      <c r="L24" s="74"/>
      <c r="M24" s="74"/>
      <c r="N24" s="74"/>
      <c r="O24" s="74"/>
    </row>
    <row r="25" spans="1:14" ht="18">
      <c r="A25" s="72">
        <v>14</v>
      </c>
      <c r="B25" s="88" t="s">
        <v>54</v>
      </c>
      <c r="C25" s="72">
        <v>17</v>
      </c>
      <c r="D25" s="88" t="s">
        <v>55</v>
      </c>
      <c r="E25" s="72">
        <v>20</v>
      </c>
      <c r="F25" s="73"/>
      <c r="G25" s="73"/>
      <c r="H25" s="88" t="s">
        <v>56</v>
      </c>
      <c r="I25" s="86">
        <v>23</v>
      </c>
      <c r="J25" s="88" t="s">
        <v>57</v>
      </c>
      <c r="K25" s="74"/>
      <c r="L25" s="60"/>
      <c r="M25" s="60"/>
      <c r="N25" s="60"/>
    </row>
    <row r="26" spans="1:14" ht="18.75" thickBot="1">
      <c r="A26" s="75">
        <v>15</v>
      </c>
      <c r="B26" s="89" t="s">
        <v>58</v>
      </c>
      <c r="C26" s="75">
        <v>18</v>
      </c>
      <c r="D26" s="89" t="s">
        <v>59</v>
      </c>
      <c r="E26" s="75">
        <v>21</v>
      </c>
      <c r="F26" s="76"/>
      <c r="G26" s="76"/>
      <c r="H26" s="89" t="s">
        <v>60</v>
      </c>
      <c r="I26" s="87">
        <v>24</v>
      </c>
      <c r="J26" s="89" t="s">
        <v>61</v>
      </c>
      <c r="K26" s="60"/>
      <c r="L26" s="60"/>
      <c r="M26" s="60"/>
      <c r="N26" s="60"/>
    </row>
    <row r="27" spans="2:14" ht="18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</row>
    <row r="28" spans="2:14" ht="18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</row>
    <row r="29" spans="2:14" ht="18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</row>
    <row r="30" spans="2:14" ht="18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</row>
    <row r="31" spans="2:14" ht="18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</row>
    <row r="32" spans="2:14" ht="18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</row>
    <row r="33" spans="2:14" ht="18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</row>
    <row r="34" spans="2:14" ht="18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</row>
    <row r="35" spans="2:14" ht="18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6" spans="2:14" ht="18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</row>
    <row r="37" spans="2:14" ht="18"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</row>
    <row r="38" spans="2:14" ht="18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</row>
    <row r="39" spans="2:14" ht="18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2:14" ht="18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</row>
    <row r="41" spans="2:14" ht="18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</dc:creator>
  <cp:keywords/>
  <dc:description/>
  <cp:lastModifiedBy>Pat B</cp:lastModifiedBy>
  <cp:lastPrinted>2007-05-26T14:23:19Z</cp:lastPrinted>
  <dcterms:created xsi:type="dcterms:W3CDTF">2005-05-26T08:21:36Z</dcterms:created>
  <dcterms:modified xsi:type="dcterms:W3CDTF">2007-06-07T06:49:13Z</dcterms:modified>
  <cp:category/>
  <cp:version/>
  <cp:contentType/>
  <cp:contentStatus/>
</cp:coreProperties>
</file>